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4.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4\"/>
    </mc:Choice>
  </mc:AlternateContent>
  <bookViews>
    <workbookView xWindow="120" yWindow="135" windowWidth="9420" windowHeight="4500"/>
  </bookViews>
  <sheets>
    <sheet name="Data" sheetId="1" r:id="rId1"/>
    <sheet name="_STDS_DG2E463525" sheetId="33" state="hidden" r:id="rId2"/>
    <sheet name="Scatterplot" sheetId="37" r:id="rId3"/>
    <sheet name="Regression1" sheetId="34" r:id="rId4"/>
    <sheet name="Regression2" sheetId="35" r:id="rId5"/>
    <sheet name="Regression3" sheetId="36" r:id="rId6"/>
  </sheets>
  <definedNames>
    <definedName name="PalisadeReportWorksheetCreatedBy" localSheetId="3" hidden="1">"StatTools"</definedName>
    <definedName name="PalisadeReportWorksheetCreatedBy" localSheetId="4" hidden="1">"StatTools"</definedName>
    <definedName name="PalisadeReportWorksheetCreatedBy" localSheetId="5" hidden="1">"StatTools"</definedName>
    <definedName name="PalisadeReportWorksheetCreatedBy" localSheetId="2" hidden="1">"StatTools"</definedName>
    <definedName name="ScatterX_B794D" localSheetId="2">_xll.StatScatterPlot([0]!ST_Month,[0]!ST_VCRSales,0)</definedName>
    <definedName name="ScatterY_B794D" localSheetId="2">_xll.StatScatterPlot([0]!ST_Month,[0]!ST_VCRSales,1)</definedName>
    <definedName name="ST_Month">Data!$A$2:$A$25</definedName>
    <definedName name="ST_Month2">Data!$C$2:$C$25</definedName>
    <definedName name="ST_Month3">Data!$D$2:$D$25</definedName>
    <definedName name="ST_VCRSales">Data!$B$2:$B$25</definedName>
    <definedName name="StatToolsHeader" localSheetId="3">Regression1!$1:$5</definedName>
    <definedName name="StatToolsHeader" localSheetId="4">Regression2!$1:$5</definedName>
    <definedName name="StatToolsHeader" localSheetId="5">Regression3!$1:$5</definedName>
    <definedName name="StatToolsHeader" localSheetId="2">Scatterplot!$1:$5</definedName>
    <definedName name="STWBD_StatToolsRegression_blockList" hidden="1">"-1"</definedName>
    <definedName name="STWBD_StatToolsRegression_ConfidenceLevel" hidden="1">" .95"</definedName>
    <definedName name="STWBD_StatToolsRegression_FValueToEnter" hidden="1">" 2.2"</definedName>
    <definedName name="STWBD_StatToolsRegression_FValueToLeave" hidden="1">" 1.1"</definedName>
    <definedName name="STWBD_StatToolsRegression_GraphFittedValueVsActualYValue" hidden="1">"FALSE"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throughOrigin" hidden="1">"FALSE"</definedName>
    <definedName name="STWBD_StatToolsRegression_useFValue" hidden="1">"FALSE"</definedName>
    <definedName name="STWBD_StatToolsRegression_usePValue" hidden="1">"TRUE"</definedName>
    <definedName name="STWBD_StatToolsRegression_VariableDependent" hidden="1">"U_x0001_VG1DD2474D_x0001_"</definedName>
    <definedName name="STWBD_StatToolsRegression_VariableListIndependent" hidden="1">3</definedName>
    <definedName name="STWBD_StatToolsRegression_VariableListIndependent_1" hidden="1">"U_x0001_VG3297085C_x0001_"</definedName>
    <definedName name="STWBD_StatToolsRegression_VariableListIndependent_2" hidden="1">"U_x0001_VG2085C07B_x0001_"</definedName>
    <definedName name="STWBD_StatToolsRegression_VariableListIndependent_3" hidden="1">"U_x0001_VG38142AA0_x0001_"</definedName>
    <definedName name="STWBD_StatToolsRegression_VarSelectorDefaultDataSet" hidden="1">"DG2E463525"</definedName>
    <definedName name="STWBD_StatToolsScatterplot_DisplayCorrelationCoefficient" hidden="1">"TRUE"</definedName>
    <definedName name="STWBD_StatToolsScatterplot_HasDefaultInfo" hidden="1">"TRUE"</definedName>
    <definedName name="STWBD_StatToolsScatterplot_VarSelectorDefaultDataSet" hidden="1">"DG2E463525"</definedName>
    <definedName name="STWBD_StatToolsScatterplot_XVariableList" hidden="1">1</definedName>
    <definedName name="STWBD_StatToolsScatterplot_XVariableList_1" hidden="1">"U_x0001_VG3297085C_x0001_"</definedName>
    <definedName name="STWBD_StatToolsScatterplot_YVariableList" hidden="1">1</definedName>
    <definedName name="STWBD_StatToolsScatterplot_YVariableList_1" hidden="1">"U_x0001_VG1DD2474D_x0001_"</definedName>
  </definedNames>
  <calcPr calcId="152511" iterate="1"/>
</workbook>
</file>

<file path=xl/calcChain.xml><?xml version="1.0" encoding="utf-8"?>
<calcChain xmlns="http://schemas.openxmlformats.org/spreadsheetml/2006/main">
  <c r="B9" i="33" l="1"/>
  <c r="B16" i="33"/>
  <c r="B13" i="33"/>
  <c r="B7" i="33"/>
  <c r="B3" i="33"/>
  <c r="C3" i="1"/>
  <c r="D3" i="1"/>
  <c r="C4" i="1"/>
  <c r="D4" i="1"/>
  <c r="C5" i="1"/>
  <c r="D5" i="1"/>
  <c r="C6" i="1"/>
  <c r="D6" i="1"/>
  <c r="C7" i="1"/>
  <c r="D7" i="1"/>
  <c r="C8" i="1"/>
  <c r="D8" i="1"/>
  <c r="C9" i="1"/>
  <c r="D9" i="1"/>
  <c r="C10" i="1"/>
  <c r="D10" i="1"/>
  <c r="C11" i="1"/>
  <c r="D11" i="1"/>
  <c r="C12" i="1"/>
  <c r="D12" i="1"/>
  <c r="C13" i="1"/>
  <c r="D13" i="1"/>
  <c r="C14" i="1"/>
  <c r="D14" i="1"/>
  <c r="C15" i="1"/>
  <c r="D15" i="1"/>
  <c r="C16" i="1"/>
  <c r="D16" i="1"/>
  <c r="C17" i="1"/>
  <c r="C19" i="1"/>
  <c r="B19" i="33" s="1"/>
  <c r="D17" i="1"/>
  <c r="C18" i="1"/>
  <c r="D18" i="1"/>
  <c r="D19" i="1"/>
  <c r="C20" i="1"/>
  <c r="D20" i="1"/>
  <c r="D22" i="1"/>
  <c r="B22" i="33" s="1"/>
  <c r="C21" i="1"/>
  <c r="D21" i="1"/>
  <c r="C22" i="1"/>
  <c r="C23" i="1"/>
  <c r="D23" i="1"/>
  <c r="C24" i="1"/>
  <c r="D24" i="1"/>
  <c r="C25" i="1"/>
  <c r="D25" i="1"/>
  <c r="D2" i="1"/>
  <c r="C2" i="1"/>
  <c r="B27" i="37"/>
</calcChain>
</file>

<file path=xl/comments1.xml><?xml version="1.0" encoding="utf-8"?>
<comments xmlns="http://schemas.openxmlformats.org/spreadsheetml/2006/main">
  <authors>
    <author xml:space="preserve"> Chris Albright</author>
  </authors>
  <commentList>
    <comment ref="B8" authorId="0" shapeId="0">
      <text>
        <r>
          <rPr>
            <b/>
            <u/>
            <sz val="8"/>
            <color indexed="81"/>
            <rFont val="Tahoma"/>
            <family val="2"/>
          </rPr>
          <t>StatTools Note:</t>
        </r>
        <r>
          <rPr>
            <sz val="8"/>
            <color indexed="81"/>
            <rFont val="Tahoma"/>
            <family val="2"/>
          </rPr>
          <t xml:space="preserve">
This is the correlation between the actual Y values and the fitted Y values.</t>
        </r>
      </text>
    </comment>
    <comment ref="C43" authorId="0" shapeId="0">
      <text>
        <r>
          <rPr>
            <b/>
            <u/>
            <sz val="8"/>
            <color indexed="81"/>
            <rFont val="Tahoma"/>
            <family val="2"/>
          </rPr>
          <t>StatTools Note:</t>
        </r>
        <r>
          <rPr>
            <sz val="8"/>
            <color indexed="81"/>
            <rFont val="Tahoma"/>
            <family val="2"/>
          </rPr>
          <t xml:space="preserve">
Predicted Y values found by substituting into the regression equation.</t>
        </r>
      </text>
    </comment>
    <comment ref="D43" authorId="0" shapeId="0">
      <text>
        <r>
          <rPr>
            <b/>
            <u/>
            <sz val="8"/>
            <color indexed="81"/>
            <rFont val="Tahoma"/>
            <family val="2"/>
          </rPr>
          <t>StatTools Note:</t>
        </r>
        <r>
          <rPr>
            <sz val="8"/>
            <color indexed="81"/>
            <rFont val="Tahoma"/>
            <family val="2"/>
          </rPr>
          <t xml:space="preserve">
Actual Y value minus fitted Y value.</t>
        </r>
      </text>
    </comment>
  </commentList>
</comments>
</file>

<file path=xl/comments2.xml><?xml version="1.0" encoding="utf-8"?>
<comments xmlns="http://schemas.openxmlformats.org/spreadsheetml/2006/main">
  <authors>
    <author xml:space="preserve"> Chris Albright</author>
  </authors>
  <commentList>
    <comment ref="B8" authorId="0" shapeId="0">
      <text>
        <r>
          <rPr>
            <b/>
            <u/>
            <sz val="8"/>
            <color indexed="81"/>
            <rFont val="Tahoma"/>
            <family val="2"/>
          </rPr>
          <t>StatTools Note:</t>
        </r>
        <r>
          <rPr>
            <sz val="8"/>
            <color indexed="81"/>
            <rFont val="Tahoma"/>
            <family val="2"/>
          </rPr>
          <t xml:space="preserve">
This is the correlation between the actual Y values and the fitted Y values.</t>
        </r>
      </text>
    </comment>
    <comment ref="C44" authorId="0" shapeId="0">
      <text>
        <r>
          <rPr>
            <b/>
            <u/>
            <sz val="8"/>
            <color indexed="81"/>
            <rFont val="Tahoma"/>
            <family val="2"/>
          </rPr>
          <t>StatTools Note:</t>
        </r>
        <r>
          <rPr>
            <sz val="8"/>
            <color indexed="81"/>
            <rFont val="Tahoma"/>
            <family val="2"/>
          </rPr>
          <t xml:space="preserve">
Predicted Y values found by substituting into the regression equation.</t>
        </r>
      </text>
    </comment>
    <comment ref="D44" authorId="0" shapeId="0">
      <text>
        <r>
          <rPr>
            <b/>
            <u/>
            <sz val="8"/>
            <color indexed="81"/>
            <rFont val="Tahoma"/>
            <family val="2"/>
          </rPr>
          <t>StatTools Note:</t>
        </r>
        <r>
          <rPr>
            <sz val="8"/>
            <color indexed="81"/>
            <rFont val="Tahoma"/>
            <family val="2"/>
          </rPr>
          <t xml:space="preserve">
Actual Y value minus fitted Y value.</t>
        </r>
      </text>
    </comment>
  </commentList>
</comments>
</file>

<file path=xl/comments3.xml><?xml version="1.0" encoding="utf-8"?>
<comments xmlns="http://schemas.openxmlformats.org/spreadsheetml/2006/main">
  <authors>
    <author xml:space="preserve"> Chris Albright</author>
  </authors>
  <commentList>
    <comment ref="B8" authorId="0" shapeId="0">
      <text>
        <r>
          <rPr>
            <b/>
            <u/>
            <sz val="8"/>
            <color indexed="81"/>
            <rFont val="Tahoma"/>
            <family val="2"/>
          </rPr>
          <t>StatTools Note:</t>
        </r>
        <r>
          <rPr>
            <sz val="8"/>
            <color indexed="81"/>
            <rFont val="Tahoma"/>
            <family val="2"/>
          </rPr>
          <t xml:space="preserve">
This is the correlation between the actual Y values and the fitted Y values.</t>
        </r>
      </text>
    </comment>
    <comment ref="C45" authorId="0" shapeId="0">
      <text>
        <r>
          <rPr>
            <b/>
            <u/>
            <sz val="8"/>
            <color indexed="81"/>
            <rFont val="Tahoma"/>
            <family val="2"/>
          </rPr>
          <t>StatTools Note:</t>
        </r>
        <r>
          <rPr>
            <sz val="8"/>
            <color indexed="81"/>
            <rFont val="Tahoma"/>
            <family val="2"/>
          </rPr>
          <t xml:space="preserve">
Predicted Y values found by substituting into the regression equation.</t>
        </r>
      </text>
    </comment>
    <comment ref="D45" authorId="0" shapeId="0">
      <text>
        <r>
          <rPr>
            <b/>
            <u/>
            <sz val="8"/>
            <color indexed="81"/>
            <rFont val="Tahoma"/>
            <family val="2"/>
          </rPr>
          <t>StatTools Note:</t>
        </r>
        <r>
          <rPr>
            <sz val="8"/>
            <color indexed="81"/>
            <rFont val="Tahoma"/>
            <family val="2"/>
          </rPr>
          <t xml:space="preserve">
Actual Y value minus fitted Y value.</t>
        </r>
      </text>
    </comment>
  </commentList>
</comments>
</file>

<file path=xl/sharedStrings.xml><?xml version="1.0" encoding="utf-8"?>
<sst xmlns="http://schemas.openxmlformats.org/spreadsheetml/2006/main" count="196" uniqueCount="92">
  <si>
    <t>Month</t>
  </si>
  <si>
    <t>R-Square</t>
  </si>
  <si>
    <t>ANOVA Table</t>
  </si>
  <si>
    <t>Explained</t>
  </si>
  <si>
    <t>Unexplained</t>
  </si>
  <si>
    <t>Coefficient</t>
  </si>
  <si>
    <t>Constant</t>
  </si>
  <si>
    <t>Name</t>
  </si>
  <si>
    <t>Data Set #1</t>
  </si>
  <si>
    <t>GUID</t>
  </si>
  <si>
    <t>DG2E463525</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</si>
  <si>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</si>
  <si>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</si>
  <si>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</si>
  <si>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</si>
  <si>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</si>
  <si>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</si>
  <si>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</si>
  <si>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</si>
  <si>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</si>
  <si>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</si>
  <si>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</si>
  <si>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</si>
  <si>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</si>
  <si>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</si>
  <si>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</si>
  <si>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</si>
  <si>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ST_VCRSales</t>
  </si>
  <si>
    <t>2 : Ranges</t>
  </si>
  <si>
    <t>2 : MultiRefs</t>
  </si>
  <si>
    <t>3 : Info</t>
  </si>
  <si>
    <t>var3</t>
  </si>
  <si>
    <t>3 : Ranges</t>
  </si>
  <si>
    <t>3 : MultiRefs</t>
  </si>
  <si>
    <t>4 : Info</t>
  </si>
  <si>
    <t>var4</t>
  </si>
  <si>
    <t>4 : Ranges</t>
  </si>
  <si>
    <t>4 : MultiRefs</t>
  </si>
  <si>
    <t>StatTools</t>
  </si>
  <si>
    <t>(Core Analysis Pack)</t>
  </si>
  <si>
    <t>Analysis:</t>
  </si>
  <si>
    <t>Scatterplot</t>
  </si>
  <si>
    <t>Performed By:</t>
  </si>
  <si>
    <t>Date:</t>
  </si>
  <si>
    <t>Updating:</t>
  </si>
  <si>
    <t>Live</t>
  </si>
  <si>
    <t>Correlation</t>
  </si>
  <si>
    <t>Regression</t>
  </si>
  <si>
    <t>Static</t>
  </si>
  <si>
    <t>Regression Table</t>
  </si>
  <si>
    <t>Multiple</t>
  </si>
  <si>
    <t>R</t>
  </si>
  <si>
    <t>Adjusted</t>
  </si>
  <si>
    <t>StErr of</t>
  </si>
  <si>
    <t>Estimate</t>
  </si>
  <si>
    <t>Summary</t>
  </si>
  <si>
    <t>Degrees of</t>
  </si>
  <si>
    <t>Freedom</t>
  </si>
  <si>
    <t>Sum of</t>
  </si>
  <si>
    <t>Squares</t>
  </si>
  <si>
    <t xml:space="preserve">Mean of </t>
  </si>
  <si>
    <t>F-Ratio</t>
  </si>
  <si>
    <t>p-Value</t>
  </si>
  <si>
    <t>Standard</t>
  </si>
  <si>
    <t>Error</t>
  </si>
  <si>
    <t>t-Value</t>
  </si>
  <si>
    <t>Lower</t>
  </si>
  <si>
    <t>Upper</t>
  </si>
  <si>
    <t>Graph Data</t>
  </si>
  <si>
    <t>Fit</t>
  </si>
  <si>
    <t>Residual</t>
  </si>
  <si>
    <t>(Month)^2</t>
  </si>
  <si>
    <t>(Month)^3</t>
  </si>
  <si>
    <t>VG3297085C</t>
  </si>
  <si>
    <t>VG1DD2474D</t>
  </si>
  <si>
    <t>VG2085C07B</t>
  </si>
  <si>
    <t>ST_Month2</t>
  </si>
  <si>
    <t>VG38142AA0</t>
  </si>
  <si>
    <t>ST_Month3</t>
  </si>
  <si>
    <t>Confidence Interval 95%</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</si>
  <si>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</si>
  <si>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</si>
  <si>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</si>
  <si>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</si>
  <si>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</si>
  <si>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</si>
  <si>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</si>
  <si>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</si>
  <si>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</si>
  <si>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Blu-ray disc players sold</t>
  </si>
  <si>
    <t xml:space="preserve"> Chris Albright</t>
  </si>
  <si>
    <t>Monday, June 07,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</si>
</sst>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lt;0.0001]&quot;&lt; 0.0001&quot;;0.0000"/>
  </numFmts>
  <fonts count="10" x14ac:knownFonts="1">
    <font>
      <sz val="10"/>
      <name val="Arial"/>
    </font>
    <font>
      <sz val="8"/>
      <name val="Arial"/>
      <family val="2"/>
    </font>
    <font>
      <sz val="11"/>
      <name val="Calibri"/>
      <family val="2"/>
    </font>
    <font>
      <sz val="8"/>
      <color indexed="81"/>
      <name val="Tahoma"/>
      <family val="2"/>
    </font>
    <font>
      <b/>
      <u/>
      <sz val="8"/>
      <color indexed="81"/>
      <name val="Tahoma"/>
      <family val="2"/>
    </font>
    <font>
      <sz val="10"/>
      <name val="Arial"/>
      <family val="2"/>
    </font>
    <font>
      <b/>
      <sz val="10"/>
      <name val="Arial"/>
      <family val="2"/>
    </font>
    <font>
      <b/>
      <sz val="8"/>
      <name val="Arial"/>
      <family val="2"/>
    </font>
    <font>
      <b/>
      <sz val="14"/>
      <name val="Arial"/>
      <family val="2"/>
    </font>
    <font>
      <b/>
      <i/>
      <sz val="8"/>
      <name val="Arial"/>
      <family val="2"/>
    </font>
  </fonts>
  <fills count="3">
    <fill>
      <patternFill patternType="none"/>
    </fill>
    <fill>
      <patternFill patternType="gray125"/>
    </fill>
    <fill>
      <patternFill patternType="solid">
        <fgColor rgb="FFC0C0C0"/>
        <bgColor indexed="64"/>
      </patternFill>
    </fill>
  </fills>
  <borders count="3">
    <border>
      <left/>
      <right/>
      <top/>
      <bottom/>
      <diagonal/>
    </border>
    <border>
      <left/>
      <right/>
      <top/>
      <bottom style="double">
        <color rgb="FF000000"/>
      </bottom>
      <diagonal/>
    </border>
    <border>
      <left/>
      <right/>
      <top/>
      <bottom style="thin">
        <color rgb="FF000000"/>
      </bottom>
      <diagonal/>
    </border>
  </borders>
  <cellStyleXfs count="2">
    <xf numFmtId="0" fontId="0" fillId="0" borderId="0"/>
    <xf numFmtId="0" fontId="5" fillId="0" borderId="0"/>
  </cellStyleXfs>
  <cellXfs count="31">
    <xf numFmtId="0" fontId="0" fillId="0" borderId="0" xfId="0"/>
    <xf numFmtId="0" fontId="2" fillId="0" borderId="0" xfId="0" applyFont="1"/>
    <xf numFmtId="0" fontId="2" fillId="0" borderId="0" xfId="0" applyFont="1" applyAlignment="1">
      <alignment horizontal="center"/>
    </xf>
    <xf numFmtId="0" fontId="2" fillId="0" borderId="0" xfId="0" applyFont="1" applyFill="1" applyBorder="1" applyAlignment="1">
      <alignment horizontal="right"/>
    </xf>
    <xf numFmtId="0" fontId="2" fillId="0" borderId="0" xfId="0" applyFont="1" applyFill="1" applyBorder="1"/>
    <xf numFmtId="1" fontId="2" fillId="0" borderId="0" xfId="0" applyNumberFormat="1" applyFont="1" applyFill="1" applyBorder="1"/>
    <xf numFmtId="0" fontId="0" fillId="0" borderId="0" xfId="0" applyAlignment="1">
      <alignment horizontal="left"/>
    </xf>
    <xf numFmtId="0" fontId="6" fillId="0" borderId="0" xfId="0" applyFont="1" applyAlignment="1">
      <alignment horizontal="left"/>
    </xf>
    <xf numFmtId="0" fontId="2" fillId="0" borderId="0" xfId="0" applyFont="1" applyFill="1" applyBorder="1" applyAlignment="1">
      <alignment horizontal="center"/>
    </xf>
    <xf numFmtId="0" fontId="2" fillId="0" borderId="0" xfId="1" applyFont="1" applyAlignment="1">
      <alignment horizontal="right"/>
    </xf>
    <xf numFmtId="0" fontId="1" fillId="2" borderId="0" xfId="0" applyFont="1" applyFill="1"/>
    <xf numFmtId="0" fontId="1" fillId="2" borderId="2" xfId="0" applyFont="1" applyFill="1" applyBorder="1"/>
    <xf numFmtId="0" fontId="8" fillId="2" borderId="0" xfId="0" applyFont="1" applyFill="1" applyAlignment="1">
      <alignment horizontal="right"/>
    </xf>
    <xf numFmtId="0" fontId="7" fillId="2" borderId="0" xfId="0" applyFont="1" applyFill="1" applyAlignment="1">
      <alignment horizontal="right"/>
    </xf>
    <xf numFmtId="0" fontId="7" fillId="2" borderId="2" xfId="0" applyFont="1" applyFill="1" applyBorder="1" applyAlignment="1">
      <alignment horizontal="right"/>
    </xf>
    <xf numFmtId="0" fontId="1" fillId="2" borderId="0" xfId="0" applyFont="1" applyFill="1" applyAlignment="1">
      <alignment horizontal="left"/>
    </xf>
    <xf numFmtId="0" fontId="1" fillId="2" borderId="2" xfId="0" applyFont="1" applyFill="1" applyBorder="1" applyAlignment="1">
      <alignment horizontal="left"/>
    </xf>
    <xf numFmtId="0" fontId="0" fillId="0" borderId="0" xfId="0" applyAlignment="1">
      <alignment horizontal="center"/>
    </xf>
    <xf numFmtId="49" fontId="7" fillId="0" borderId="0" xfId="0" applyNumberFormat="1" applyFont="1" applyAlignment="1">
      <alignment horizontal="center"/>
    </xf>
    <xf numFmtId="49" fontId="7" fillId="0" borderId="1" xfId="0" applyNumberFormat="1" applyFont="1" applyFill="1" applyBorder="1" applyAlignment="1">
      <alignment horizontal="center"/>
    </xf>
    <xf numFmtId="49" fontId="7" fillId="0" borderId="0" xfId="0" applyNumberFormat="1" applyFont="1" applyAlignment="1">
      <alignment horizontal="left"/>
    </xf>
    <xf numFmtId="49" fontId="9" fillId="0" borderId="0" xfId="0" applyNumberFormat="1" applyFont="1" applyAlignment="1">
      <alignment horizontal="left"/>
    </xf>
    <xf numFmtId="49" fontId="9" fillId="0" borderId="1" xfId="0" applyNumberFormat="1" applyFont="1" applyFill="1" applyBorder="1" applyAlignment="1">
      <alignment horizontal="left"/>
    </xf>
    <xf numFmtId="164" fontId="0" fillId="0" borderId="0" xfId="0" applyNumberFormat="1" applyAlignment="1">
      <alignment horizontal="center"/>
    </xf>
    <xf numFmtId="0" fontId="0" fillId="0" borderId="0" xfId="0" applyNumberFormat="1" applyAlignment="1">
      <alignment horizontal="center"/>
    </xf>
    <xf numFmtId="166" fontId="0" fillId="0" borderId="0" xfId="0" applyNumberFormat="1" applyAlignment="1">
      <alignment horizontal="center"/>
    </xf>
    <xf numFmtId="0" fontId="1" fillId="0" borderId="0" xfId="0" applyFont="1"/>
    <xf numFmtId="165" fontId="1" fillId="0" borderId="0" xfId="0" applyNumberFormat="1" applyFont="1" applyAlignment="1">
      <alignment horizontal="center"/>
    </xf>
    <xf numFmtId="49" fontId="7" fillId="0" borderId="0" xfId="0" applyNumberFormat="1" applyFont="1" applyAlignment="1">
      <alignment horizontal="center" vertical="center"/>
    </xf>
    <xf numFmtId="0" fontId="0" fillId="0" borderId="1" xfId="0" applyBorder="1" applyAlignment="1">
      <alignment horizontal="center" vertical="center"/>
    </xf>
    <xf numFmtId="49" fontId="7" fillId="0" borderId="0" xfId="0" applyNumberFormat="1" applyFont="1" applyAlignment="1">
      <alignment horizont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Blu-ray disc players sold vs Month of Data Set #1</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Scatterplot!ScatterX_B794D</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xVal>
          <c:yVal>
            <c:numRef>
              <c:f>Scatterplot!ScatterY_B794D</c:f>
              <c:numCache>
                <c:formatCode>General</c:formatCode>
                <c:ptCount val="24"/>
                <c:pt idx="0">
                  <c:v>23</c:v>
                </c:pt>
                <c:pt idx="1">
                  <c:v>156</c:v>
                </c:pt>
                <c:pt idx="2">
                  <c:v>330</c:v>
                </c:pt>
                <c:pt idx="3">
                  <c:v>482</c:v>
                </c:pt>
                <c:pt idx="4">
                  <c:v>1209</c:v>
                </c:pt>
                <c:pt idx="5">
                  <c:v>1756</c:v>
                </c:pt>
                <c:pt idx="6">
                  <c:v>2000</c:v>
                </c:pt>
                <c:pt idx="7">
                  <c:v>2512</c:v>
                </c:pt>
                <c:pt idx="8">
                  <c:v>2366</c:v>
                </c:pt>
                <c:pt idx="9">
                  <c:v>2942</c:v>
                </c:pt>
                <c:pt idx="10">
                  <c:v>2872</c:v>
                </c:pt>
                <c:pt idx="11">
                  <c:v>2937</c:v>
                </c:pt>
                <c:pt idx="12">
                  <c:v>3136</c:v>
                </c:pt>
                <c:pt idx="13">
                  <c:v>3241</c:v>
                </c:pt>
                <c:pt idx="14">
                  <c:v>3149</c:v>
                </c:pt>
                <c:pt idx="15">
                  <c:v>3524</c:v>
                </c:pt>
                <c:pt idx="16">
                  <c:v>3542</c:v>
                </c:pt>
                <c:pt idx="17">
                  <c:v>3312</c:v>
                </c:pt>
                <c:pt idx="18">
                  <c:v>3547</c:v>
                </c:pt>
                <c:pt idx="19">
                  <c:v>3376</c:v>
                </c:pt>
                <c:pt idx="20">
                  <c:v>3375</c:v>
                </c:pt>
                <c:pt idx="21">
                  <c:v>3403</c:v>
                </c:pt>
                <c:pt idx="22">
                  <c:v>3697</c:v>
                </c:pt>
                <c:pt idx="23">
                  <c:v>3495</c:v>
                </c:pt>
              </c:numCache>
            </c:numRef>
          </c:yVal>
          <c:smooth val="0"/>
        </c:ser>
        <c:dLbls>
          <c:showLegendKey val="0"/>
          <c:showVal val="0"/>
          <c:showCatName val="0"/>
          <c:showSerName val="0"/>
          <c:showPercent val="0"/>
          <c:showBubbleSize val="0"/>
        </c:dLbls>
        <c:axId val="741048208"/>
        <c:axId val="741054480"/>
      </c:scatterChart>
      <c:valAx>
        <c:axId val="741048208"/>
        <c:scaling>
          <c:orientation val="minMax"/>
        </c:scaling>
        <c:delete val="0"/>
        <c:axPos val="b"/>
        <c:title>
          <c:tx>
            <c:rich>
              <a:bodyPr/>
              <a:lstStyle/>
              <a:p>
                <a:pPr>
                  <a:defRPr sz="800" b="0"/>
                </a:pPr>
                <a:r>
                  <a:rPr lang="en-US"/>
                  <a:t>Month / Data Set #1</a:t>
                </a:r>
              </a:p>
            </c:rich>
          </c:tx>
          <c:layout/>
          <c:overlay val="0"/>
        </c:title>
        <c:numFmt formatCode="General" sourceLinked="0"/>
        <c:majorTickMark val="out"/>
        <c:minorTickMark val="none"/>
        <c:tickLblPos val="nextTo"/>
        <c:txPr>
          <a:bodyPr/>
          <a:lstStyle/>
          <a:p>
            <a:pPr>
              <a:defRPr sz="800" b="0"/>
            </a:pPr>
            <a:endParaRPr lang="en-US"/>
          </a:p>
        </c:txPr>
        <c:crossAx val="741054480"/>
        <c:crosses val="autoZero"/>
        <c:crossBetween val="midCat"/>
      </c:valAx>
      <c:valAx>
        <c:axId val="741054480"/>
        <c:scaling>
          <c:orientation val="minMax"/>
        </c:scaling>
        <c:delete val="0"/>
        <c:axPos val="l"/>
        <c:title>
          <c:tx>
            <c:rich>
              <a:bodyPr/>
              <a:lstStyle/>
              <a:p>
                <a:pPr>
                  <a:defRPr sz="800" b="0"/>
                </a:pPr>
                <a:r>
                  <a:rPr lang="en-US"/>
                  <a:t>Blu-ray disc players sold / Data Set #1</a:t>
                </a:r>
              </a:p>
            </c:rich>
          </c:tx>
          <c:layout/>
          <c:overlay val="0"/>
        </c:title>
        <c:numFmt formatCode="General" sourceLinked="0"/>
        <c:majorTickMark val="out"/>
        <c:minorTickMark val="none"/>
        <c:tickLblPos val="nextTo"/>
        <c:txPr>
          <a:bodyPr/>
          <a:lstStyle/>
          <a:p>
            <a:pPr>
              <a:defRPr sz="800" b="0"/>
            </a:pPr>
            <a:endParaRPr lang="en-US"/>
          </a:p>
        </c:txPr>
        <c:crossAx val="74104820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Residual vs Fit</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Regression1!$C$44:$C$67</c:f>
              <c:numCache>
                <c:formatCode>General</c:formatCode>
                <c:ptCount val="24"/>
                <c:pt idx="0">
                  <c:v>757.30666666666616</c:v>
                </c:pt>
                <c:pt idx="1">
                  <c:v>910.22927536231828</c:v>
                </c:pt>
                <c:pt idx="2">
                  <c:v>1063.1518840579704</c:v>
                </c:pt>
                <c:pt idx="3">
                  <c:v>1216.0744927536225</c:v>
                </c:pt>
                <c:pt idx="4">
                  <c:v>1368.9971014492746</c:v>
                </c:pt>
                <c:pt idx="5">
                  <c:v>1521.9197101449267</c:v>
                </c:pt>
                <c:pt idx="6">
                  <c:v>1674.8423188405789</c:v>
                </c:pt>
                <c:pt idx="7">
                  <c:v>1827.764927536231</c:v>
                </c:pt>
                <c:pt idx="8">
                  <c:v>1980.6875362318831</c:v>
                </c:pt>
                <c:pt idx="9">
                  <c:v>2133.6101449275352</c:v>
                </c:pt>
                <c:pt idx="10">
                  <c:v>2286.5327536231871</c:v>
                </c:pt>
                <c:pt idx="11">
                  <c:v>2439.4553623188394</c:v>
                </c:pt>
                <c:pt idx="12">
                  <c:v>2592.3779710144918</c:v>
                </c:pt>
                <c:pt idx="13">
                  <c:v>2745.3005797101437</c:v>
                </c:pt>
                <c:pt idx="14">
                  <c:v>2898.2231884057956</c:v>
                </c:pt>
                <c:pt idx="15">
                  <c:v>3051.1457971014479</c:v>
                </c:pt>
                <c:pt idx="16">
                  <c:v>3204.0684057971002</c:v>
                </c:pt>
                <c:pt idx="17">
                  <c:v>3356.9910144927521</c:v>
                </c:pt>
                <c:pt idx="18">
                  <c:v>3509.913623188404</c:v>
                </c:pt>
                <c:pt idx="19">
                  <c:v>3662.8362318840564</c:v>
                </c:pt>
                <c:pt idx="20">
                  <c:v>3815.7588405797087</c:v>
                </c:pt>
                <c:pt idx="21">
                  <c:v>3968.6814492753606</c:v>
                </c:pt>
                <c:pt idx="22">
                  <c:v>4121.6040579710125</c:v>
                </c:pt>
                <c:pt idx="23">
                  <c:v>4274.5266666666648</c:v>
                </c:pt>
              </c:numCache>
            </c:numRef>
          </c:xVal>
          <c:yVal>
            <c:numRef>
              <c:f>Regression1!$D$44:$D$67</c:f>
              <c:numCache>
                <c:formatCode>General</c:formatCode>
                <c:ptCount val="24"/>
                <c:pt idx="0">
                  <c:v>-734.30666666666616</c:v>
                </c:pt>
                <c:pt idx="1">
                  <c:v>-754.22927536231828</c:v>
                </c:pt>
                <c:pt idx="2">
                  <c:v>-733.15188405797039</c:v>
                </c:pt>
                <c:pt idx="3">
                  <c:v>-734.07449275362251</c:v>
                </c:pt>
                <c:pt idx="4">
                  <c:v>-159.99710144927462</c:v>
                </c:pt>
                <c:pt idx="5">
                  <c:v>234.08028985507326</c:v>
                </c:pt>
                <c:pt idx="6">
                  <c:v>325.15768115942114</c:v>
                </c:pt>
                <c:pt idx="7">
                  <c:v>684.23507246376903</c:v>
                </c:pt>
                <c:pt idx="8">
                  <c:v>385.31246376811691</c:v>
                </c:pt>
                <c:pt idx="9">
                  <c:v>808.3898550724648</c:v>
                </c:pt>
                <c:pt idx="10">
                  <c:v>585.46724637681291</c:v>
                </c:pt>
                <c:pt idx="11">
                  <c:v>497.54463768116057</c:v>
                </c:pt>
                <c:pt idx="12">
                  <c:v>543.62202898550822</c:v>
                </c:pt>
                <c:pt idx="13">
                  <c:v>495.69942028985633</c:v>
                </c:pt>
                <c:pt idx="14">
                  <c:v>250.77681159420445</c:v>
                </c:pt>
                <c:pt idx="15">
                  <c:v>472.8542028985521</c:v>
                </c:pt>
                <c:pt idx="16">
                  <c:v>337.93159420289976</c:v>
                </c:pt>
                <c:pt idx="17">
                  <c:v>-44.991014492752129</c:v>
                </c:pt>
                <c:pt idx="18">
                  <c:v>37.086376811595983</c:v>
                </c:pt>
                <c:pt idx="19">
                  <c:v>-286.83623188405636</c:v>
                </c:pt>
                <c:pt idx="20">
                  <c:v>-440.7588405797087</c:v>
                </c:pt>
                <c:pt idx="21">
                  <c:v>-565.68144927536059</c:v>
                </c:pt>
                <c:pt idx="22">
                  <c:v>-424.60405797101248</c:v>
                </c:pt>
                <c:pt idx="23">
                  <c:v>-779.52666666666482</c:v>
                </c:pt>
              </c:numCache>
            </c:numRef>
          </c:yVal>
          <c:smooth val="0"/>
        </c:ser>
        <c:dLbls>
          <c:showLegendKey val="0"/>
          <c:showVal val="0"/>
          <c:showCatName val="0"/>
          <c:showSerName val="0"/>
          <c:showPercent val="0"/>
          <c:showBubbleSize val="0"/>
        </c:dLbls>
        <c:axId val="741046640"/>
        <c:axId val="741044288"/>
      </c:scatterChart>
      <c:valAx>
        <c:axId val="741046640"/>
        <c:scaling>
          <c:orientation val="minMax"/>
        </c:scaling>
        <c:delete val="0"/>
        <c:axPos val="b"/>
        <c:title>
          <c:tx>
            <c:rich>
              <a:bodyPr/>
              <a:lstStyle/>
              <a:p>
                <a:pPr>
                  <a:defRPr sz="800" b="0"/>
                </a:pPr>
                <a:r>
                  <a:rPr lang="en-US"/>
                  <a:t>Fit</a:t>
                </a:r>
              </a:p>
            </c:rich>
          </c:tx>
          <c:layout/>
          <c:overlay val="0"/>
        </c:title>
        <c:numFmt formatCode="0.0" sourceLinked="0"/>
        <c:majorTickMark val="out"/>
        <c:minorTickMark val="none"/>
        <c:tickLblPos val="nextTo"/>
        <c:txPr>
          <a:bodyPr/>
          <a:lstStyle/>
          <a:p>
            <a:pPr>
              <a:defRPr sz="800" b="0"/>
            </a:pPr>
            <a:endParaRPr lang="en-US"/>
          </a:p>
        </c:txPr>
        <c:crossAx val="741044288"/>
        <c:crosses val="autoZero"/>
        <c:crossBetween val="midCat"/>
      </c:valAx>
      <c:valAx>
        <c:axId val="741044288"/>
        <c:scaling>
          <c:orientation val="minMax"/>
        </c:scaling>
        <c:delete val="0"/>
        <c:axPos val="l"/>
        <c:title>
          <c:tx>
            <c:rich>
              <a:bodyPr/>
              <a:lstStyle/>
              <a:p>
                <a:pPr>
                  <a:defRPr sz="800" b="0"/>
                </a:pPr>
                <a:r>
                  <a:rPr lang="en-US"/>
                  <a:t>Residual</a:t>
                </a:r>
              </a:p>
            </c:rich>
          </c:tx>
          <c:layout/>
          <c:overlay val="0"/>
        </c:title>
        <c:numFmt formatCode="0.0" sourceLinked="0"/>
        <c:majorTickMark val="out"/>
        <c:minorTickMark val="none"/>
        <c:tickLblPos val="nextTo"/>
        <c:txPr>
          <a:bodyPr/>
          <a:lstStyle/>
          <a:p>
            <a:pPr>
              <a:defRPr sz="800" b="0"/>
            </a:pPr>
            <a:endParaRPr lang="en-US"/>
          </a:p>
        </c:txPr>
        <c:crossAx val="74104664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Residual vs Fit</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Regression2!$C$45:$C$68</c:f>
              <c:numCache>
                <c:formatCode>General</c:formatCode>
                <c:ptCount val="24"/>
                <c:pt idx="0">
                  <c:v>-198.36769230768624</c:v>
                </c:pt>
                <c:pt idx="1">
                  <c:v>203.86127090301375</c:v>
                </c:pt>
                <c:pt idx="2">
                  <c:v>583.42602006689117</c:v>
                </c:pt>
                <c:pt idx="3">
                  <c:v>940.32655518394586</c:v>
                </c:pt>
                <c:pt idx="4">
                  <c:v>1274.562876254178</c:v>
                </c:pt>
                <c:pt idx="5">
                  <c:v>1586.1349832775875</c:v>
                </c:pt>
                <c:pt idx="6">
                  <c:v>1875.0428762541744</c:v>
                </c:pt>
                <c:pt idx="7">
                  <c:v>2141.2865551839386</c:v>
                </c:pt>
                <c:pt idx="8">
                  <c:v>2384.8660200668801</c:v>
                </c:pt>
                <c:pt idx="9">
                  <c:v>2605.7812709029995</c:v>
                </c:pt>
                <c:pt idx="10">
                  <c:v>2804.0323076922959</c:v>
                </c:pt>
                <c:pt idx="11">
                  <c:v>2979.6191304347694</c:v>
                </c:pt>
                <c:pt idx="12">
                  <c:v>3132.5417391304209</c:v>
                </c:pt>
                <c:pt idx="13">
                  <c:v>3262.8001337792493</c:v>
                </c:pt>
                <c:pt idx="14">
                  <c:v>3370.3943143812548</c:v>
                </c:pt>
                <c:pt idx="15">
                  <c:v>3455.3242809364383</c:v>
                </c:pt>
                <c:pt idx="16">
                  <c:v>3517.5900334447988</c:v>
                </c:pt>
                <c:pt idx="17">
                  <c:v>3557.1915719063372</c:v>
                </c:pt>
                <c:pt idx="18">
                  <c:v>3574.1288963210523</c:v>
                </c:pt>
                <c:pt idx="19">
                  <c:v>3568.4020066889452</c:v>
                </c:pt>
                <c:pt idx="20">
                  <c:v>3540.0109030100157</c:v>
                </c:pt>
                <c:pt idx="21">
                  <c:v>3488.9555852842632</c:v>
                </c:pt>
                <c:pt idx="22">
                  <c:v>3415.2360535116877</c:v>
                </c:pt>
                <c:pt idx="23">
                  <c:v>3318.8523076922902</c:v>
                </c:pt>
              </c:numCache>
            </c:numRef>
          </c:xVal>
          <c:yVal>
            <c:numRef>
              <c:f>Regression2!$D$45:$D$68</c:f>
              <c:numCache>
                <c:formatCode>General</c:formatCode>
                <c:ptCount val="24"/>
                <c:pt idx="0">
                  <c:v>221.36769230768624</c:v>
                </c:pt>
                <c:pt idx="1">
                  <c:v>-47.861270903013747</c:v>
                </c:pt>
                <c:pt idx="2">
                  <c:v>-253.42602006689117</c:v>
                </c:pt>
                <c:pt idx="3">
                  <c:v>-458.32655518394586</c:v>
                </c:pt>
                <c:pt idx="4">
                  <c:v>-65.562876254178036</c:v>
                </c:pt>
                <c:pt idx="5">
                  <c:v>169.86501672241252</c:v>
                </c:pt>
                <c:pt idx="6">
                  <c:v>124.95712374582558</c:v>
                </c:pt>
                <c:pt idx="7">
                  <c:v>370.71344481606138</c:v>
                </c:pt>
                <c:pt idx="8">
                  <c:v>-18.866020066880083</c:v>
                </c:pt>
                <c:pt idx="9">
                  <c:v>336.21872909700051</c:v>
                </c:pt>
                <c:pt idx="10">
                  <c:v>67.967692307704056</c:v>
                </c:pt>
                <c:pt idx="11">
                  <c:v>-42.619130434769431</c:v>
                </c:pt>
                <c:pt idx="12">
                  <c:v>3.458260869579135</c:v>
                </c:pt>
                <c:pt idx="13">
                  <c:v>-21.800133779249336</c:v>
                </c:pt>
                <c:pt idx="14">
                  <c:v>-221.39431438125484</c:v>
                </c:pt>
                <c:pt idx="15">
                  <c:v>68.675719063561701</c:v>
                </c:pt>
                <c:pt idx="16">
                  <c:v>24.409966555201208</c:v>
                </c:pt>
                <c:pt idx="17">
                  <c:v>-245.19157190633723</c:v>
                </c:pt>
                <c:pt idx="18">
                  <c:v>-27.128896321052252</c:v>
                </c:pt>
                <c:pt idx="19">
                  <c:v>-192.40200668894522</c:v>
                </c:pt>
                <c:pt idx="20">
                  <c:v>-165.01090301001568</c:v>
                </c:pt>
                <c:pt idx="21">
                  <c:v>-85.955585284263179</c:v>
                </c:pt>
                <c:pt idx="22">
                  <c:v>281.76394648831229</c:v>
                </c:pt>
                <c:pt idx="23">
                  <c:v>176.1476923077098</c:v>
                </c:pt>
              </c:numCache>
            </c:numRef>
          </c:yVal>
          <c:smooth val="0"/>
        </c:ser>
        <c:dLbls>
          <c:showLegendKey val="0"/>
          <c:showVal val="0"/>
          <c:showCatName val="0"/>
          <c:showSerName val="0"/>
          <c:showPercent val="0"/>
          <c:showBubbleSize val="0"/>
        </c:dLbls>
        <c:axId val="741044680"/>
        <c:axId val="741047032"/>
      </c:scatterChart>
      <c:valAx>
        <c:axId val="741044680"/>
        <c:scaling>
          <c:orientation val="minMax"/>
        </c:scaling>
        <c:delete val="0"/>
        <c:axPos val="b"/>
        <c:title>
          <c:tx>
            <c:rich>
              <a:bodyPr/>
              <a:lstStyle/>
              <a:p>
                <a:pPr>
                  <a:defRPr sz="800" b="0"/>
                </a:pPr>
                <a:r>
                  <a:rPr lang="en-US"/>
                  <a:t>Fit</a:t>
                </a:r>
              </a:p>
            </c:rich>
          </c:tx>
          <c:layout/>
          <c:overlay val="0"/>
        </c:title>
        <c:numFmt formatCode="0.0" sourceLinked="0"/>
        <c:majorTickMark val="out"/>
        <c:minorTickMark val="none"/>
        <c:tickLblPos val="nextTo"/>
        <c:txPr>
          <a:bodyPr/>
          <a:lstStyle/>
          <a:p>
            <a:pPr>
              <a:defRPr sz="800" b="0"/>
            </a:pPr>
            <a:endParaRPr lang="en-US"/>
          </a:p>
        </c:txPr>
        <c:crossAx val="741047032"/>
        <c:crosses val="autoZero"/>
        <c:crossBetween val="midCat"/>
      </c:valAx>
      <c:valAx>
        <c:axId val="741047032"/>
        <c:scaling>
          <c:orientation val="minMax"/>
        </c:scaling>
        <c:delete val="0"/>
        <c:axPos val="l"/>
        <c:title>
          <c:tx>
            <c:rich>
              <a:bodyPr/>
              <a:lstStyle/>
              <a:p>
                <a:pPr>
                  <a:defRPr sz="800" b="0"/>
                </a:pPr>
                <a:r>
                  <a:rPr lang="en-US"/>
                  <a:t>Residual</a:t>
                </a:r>
              </a:p>
            </c:rich>
          </c:tx>
          <c:layout/>
          <c:overlay val="0"/>
        </c:title>
        <c:numFmt formatCode="0.0" sourceLinked="0"/>
        <c:majorTickMark val="out"/>
        <c:minorTickMark val="none"/>
        <c:tickLblPos val="nextTo"/>
        <c:txPr>
          <a:bodyPr/>
          <a:lstStyle/>
          <a:p>
            <a:pPr>
              <a:defRPr sz="800" b="0"/>
            </a:pPr>
            <a:endParaRPr lang="en-US"/>
          </a:p>
        </c:txPr>
        <c:crossAx val="74104468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Residual vs Fit</a:t>
            </a:r>
          </a:p>
        </c:rich>
      </c:tx>
      <c:layout/>
      <c:overlay val="0"/>
    </c:title>
    <c:autoTitleDeleted val="0"/>
    <c:plotArea>
      <c:layout/>
      <c:scatterChart>
        <c:scatterStyle val="lineMarker"/>
        <c:varyColors val="0"/>
        <c:ser>
          <c:idx val="0"/>
          <c:order val="0"/>
          <c:spPr>
            <a:ln w="28575">
              <a:noFill/>
            </a:ln>
          </c:spPr>
          <c:marker>
            <c:symbol val="plus"/>
            <c:size val="5"/>
            <c:spPr>
              <a:noFill/>
              <a:ln>
                <a:solidFill>
                  <a:srgbClr val="333399"/>
                </a:solidFill>
                <a:prstDash val="solid"/>
              </a:ln>
            </c:spPr>
          </c:marker>
          <c:xVal>
            <c:numRef>
              <c:f>Regression3!$C$46:$C$69</c:f>
              <c:numCache>
                <c:formatCode>General</c:formatCode>
                <c:ptCount val="24"/>
                <c:pt idx="0">
                  <c:v>-341.46524216520044</c:v>
                </c:pt>
                <c:pt idx="1">
                  <c:v>135.42331227551358</c:v>
                </c:pt>
                <c:pt idx="2">
                  <c:v>572.67956375348672</c:v>
                </c:pt>
                <c:pt idx="3">
                  <c:v>971.91952073690118</c:v>
                </c:pt>
                <c:pt idx="4">
                  <c:v>1334.7591916939389</c:v>
                </c:pt>
                <c:pt idx="5">
                  <c:v>1662.8145850927817</c:v>
                </c:pt>
                <c:pt idx="6">
                  <c:v>1957.7017094016119</c:v>
                </c:pt>
                <c:pt idx="7">
                  <c:v>2221.0365730886115</c:v>
                </c:pt>
                <c:pt idx="8">
                  <c:v>2454.4351846219624</c:v>
                </c:pt>
                <c:pt idx="9">
                  <c:v>2659.5135524698467</c:v>
                </c:pt>
                <c:pt idx="10">
                  <c:v>2837.8876851004466</c:v>
                </c:pt>
                <c:pt idx="11">
                  <c:v>2991.1735909819436</c:v>
                </c:pt>
                <c:pt idx="12">
                  <c:v>3120.98727858252</c:v>
                </c:pt>
                <c:pt idx="13">
                  <c:v>3228.9447563703584</c:v>
                </c:pt>
                <c:pt idx="14">
                  <c:v>3316.6620328136401</c:v>
                </c:pt>
                <c:pt idx="15">
                  <c:v>3385.7551163805474</c:v>
                </c:pt>
                <c:pt idx="16">
                  <c:v>3437.8400155392624</c:v>
                </c:pt>
                <c:pt idx="17">
                  <c:v>3474.5327387579669</c:v>
                </c:pt>
                <c:pt idx="18">
                  <c:v>3497.4492945048432</c:v>
                </c:pt>
                <c:pt idx="19">
                  <c:v>3508.205691248073</c:v>
                </c:pt>
                <c:pt idx="20">
                  <c:v>3508.4179374558385</c:v>
                </c:pt>
                <c:pt idx="21">
                  <c:v>3499.702041596322</c:v>
                </c:pt>
                <c:pt idx="22">
                  <c:v>3483.6740121377052</c:v>
                </c:pt>
                <c:pt idx="23">
                  <c:v>3461.9498575481703</c:v>
                </c:pt>
              </c:numCache>
            </c:numRef>
          </c:xVal>
          <c:yVal>
            <c:numRef>
              <c:f>Regression3!$D$46:$D$69</c:f>
              <c:numCache>
                <c:formatCode>General</c:formatCode>
                <c:ptCount val="24"/>
                <c:pt idx="0">
                  <c:v>364.46524216520044</c:v>
                </c:pt>
                <c:pt idx="1">
                  <c:v>20.576687724486419</c:v>
                </c:pt>
                <c:pt idx="2">
                  <c:v>-242.67956375348672</c:v>
                </c:pt>
                <c:pt idx="3">
                  <c:v>-489.91952073690118</c:v>
                </c:pt>
                <c:pt idx="4">
                  <c:v>-125.75919169393887</c:v>
                </c:pt>
                <c:pt idx="5">
                  <c:v>93.185414907218274</c:v>
                </c:pt>
                <c:pt idx="6">
                  <c:v>42.298290598388121</c:v>
                </c:pt>
                <c:pt idx="7">
                  <c:v>290.96342691138852</c:v>
                </c:pt>
                <c:pt idx="8">
                  <c:v>-88.435184621962435</c:v>
                </c:pt>
                <c:pt idx="9">
                  <c:v>282.48644753015333</c:v>
                </c:pt>
                <c:pt idx="10">
                  <c:v>34.112314899553439</c:v>
                </c:pt>
                <c:pt idx="11">
                  <c:v>-54.173590981943562</c:v>
                </c:pt>
                <c:pt idx="12">
                  <c:v>15.012721417479952</c:v>
                </c:pt>
                <c:pt idx="13">
                  <c:v>12.055243629641609</c:v>
                </c:pt>
                <c:pt idx="14">
                  <c:v>-167.66203281364005</c:v>
                </c:pt>
                <c:pt idx="15">
                  <c:v>138.24488361945259</c:v>
                </c:pt>
                <c:pt idx="16">
                  <c:v>104.15998446073763</c:v>
                </c:pt>
                <c:pt idx="17">
                  <c:v>-162.53273875796685</c:v>
                </c:pt>
                <c:pt idx="18">
                  <c:v>49.550705495156762</c:v>
                </c:pt>
                <c:pt idx="19">
                  <c:v>-132.20569124807298</c:v>
                </c:pt>
                <c:pt idx="20">
                  <c:v>-133.41793745583846</c:v>
                </c:pt>
                <c:pt idx="21">
                  <c:v>-96.702041596322033</c:v>
                </c:pt>
                <c:pt idx="22">
                  <c:v>213.32598786229482</c:v>
                </c:pt>
                <c:pt idx="23">
                  <c:v>33.050142451829743</c:v>
                </c:pt>
              </c:numCache>
            </c:numRef>
          </c:yVal>
          <c:smooth val="0"/>
        </c:ser>
        <c:dLbls>
          <c:showLegendKey val="0"/>
          <c:showVal val="0"/>
          <c:showCatName val="0"/>
          <c:showSerName val="0"/>
          <c:showPercent val="0"/>
          <c:showBubbleSize val="0"/>
        </c:dLbls>
        <c:axId val="741045072"/>
        <c:axId val="741048600"/>
      </c:scatterChart>
      <c:valAx>
        <c:axId val="741045072"/>
        <c:scaling>
          <c:orientation val="minMax"/>
        </c:scaling>
        <c:delete val="0"/>
        <c:axPos val="b"/>
        <c:title>
          <c:tx>
            <c:rich>
              <a:bodyPr/>
              <a:lstStyle/>
              <a:p>
                <a:pPr>
                  <a:defRPr sz="800" b="0"/>
                </a:pPr>
                <a:r>
                  <a:rPr lang="en-US"/>
                  <a:t>Fit</a:t>
                </a:r>
              </a:p>
            </c:rich>
          </c:tx>
          <c:layout/>
          <c:overlay val="0"/>
        </c:title>
        <c:numFmt formatCode="0.0" sourceLinked="0"/>
        <c:majorTickMark val="out"/>
        <c:minorTickMark val="none"/>
        <c:tickLblPos val="nextTo"/>
        <c:txPr>
          <a:bodyPr/>
          <a:lstStyle/>
          <a:p>
            <a:pPr>
              <a:defRPr sz="800" b="0"/>
            </a:pPr>
            <a:endParaRPr lang="en-US"/>
          </a:p>
        </c:txPr>
        <c:crossAx val="741048600"/>
        <c:crosses val="autoZero"/>
        <c:crossBetween val="midCat"/>
      </c:valAx>
      <c:valAx>
        <c:axId val="741048600"/>
        <c:scaling>
          <c:orientation val="minMax"/>
        </c:scaling>
        <c:delete val="0"/>
        <c:axPos val="l"/>
        <c:title>
          <c:tx>
            <c:rich>
              <a:bodyPr/>
              <a:lstStyle/>
              <a:p>
                <a:pPr>
                  <a:defRPr sz="800" b="0"/>
                </a:pPr>
                <a:r>
                  <a:rPr lang="en-US"/>
                  <a:t>Residual</a:t>
                </a:r>
              </a:p>
            </c:rich>
          </c:tx>
          <c:layout/>
          <c:overlay val="0"/>
        </c:title>
        <c:numFmt formatCode="0.0" sourceLinked="0"/>
        <c:majorTickMark val="out"/>
        <c:minorTickMark val="none"/>
        <c:tickLblPos val="nextTo"/>
        <c:txPr>
          <a:bodyPr/>
          <a:lstStyle/>
          <a:p>
            <a:pPr>
              <a:defRPr sz="800" b="0"/>
            </a:pPr>
            <a:endParaRPr lang="en-US"/>
          </a:p>
        </c:txPr>
        <c:crossAx val="74104507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504825</xdr:colOff>
      <xdr:row>25</xdr:row>
      <xdr:rowOff>98425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14</xdr:row>
      <xdr:rowOff>0</xdr:rowOff>
    </xdr:from>
    <xdr:to>
      <xdr:col>9</xdr:col>
      <xdr:colOff>376554</xdr:colOff>
      <xdr:row>24</xdr:row>
      <xdr:rowOff>15239</xdr:rowOff>
    </xdr:to>
    <xdr:sp macro="" textlink="">
      <xdr:nvSpPr>
        <xdr:cNvPr id="3" name="TextBox 2"/>
        <xdr:cNvSpPr txBox="1"/>
      </xdr:nvSpPr>
      <xdr:spPr>
        <a:xfrm>
          <a:off x="5181600" y="2257425"/>
          <a:ext cx="2919729" cy="163448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pattern is S-shaped, certainly not linear. It first increases slowly, then quickly, then slowly. A quadratic (square) term might not be enough to fit such a pattern. There are several nonlinear expressions that give rise to an S-shaped curve, including a polynomial of order 3, i.e., one with a cubed term. We'll try it, as well as a quadratic.</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20</xdr:row>
      <xdr:rowOff>0</xdr:rowOff>
    </xdr:from>
    <xdr:to>
      <xdr:col>4</xdr:col>
      <xdr:colOff>762000</xdr:colOff>
      <xdr:row>39</xdr:row>
      <xdr:rowOff>98425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22</xdr:row>
      <xdr:rowOff>0</xdr:rowOff>
    </xdr:from>
    <xdr:to>
      <xdr:col>9</xdr:col>
      <xdr:colOff>45720</xdr:colOff>
      <xdr:row>29</xdr:row>
      <xdr:rowOff>109855</xdr:rowOff>
    </xdr:to>
    <xdr:sp macro="" textlink="">
      <xdr:nvSpPr>
        <xdr:cNvPr id="3" name="TextBox 2"/>
        <xdr:cNvSpPr txBox="1"/>
      </xdr:nvSpPr>
      <xdr:spPr>
        <a:xfrm>
          <a:off x="4924425" y="3552825"/>
          <a:ext cx="3436620" cy="124333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To begin, we specify and estimate a simple linear regression model for the growth in monthly sales. This model indicates that the monthly sales increases, on average, by 152.92 units each month, but plot of residuals versus fitted indicates a pattern that we need to fix. In other words, a linear fit isn't adequate.</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21</xdr:row>
      <xdr:rowOff>0</xdr:rowOff>
    </xdr:from>
    <xdr:to>
      <xdr:col>4</xdr:col>
      <xdr:colOff>762000</xdr:colOff>
      <xdr:row>40</xdr:row>
      <xdr:rowOff>98425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22</xdr:row>
      <xdr:rowOff>161924</xdr:rowOff>
    </xdr:from>
    <xdr:to>
      <xdr:col>8</xdr:col>
      <xdr:colOff>352425</xdr:colOff>
      <xdr:row>30</xdr:row>
      <xdr:rowOff>114300</xdr:rowOff>
    </xdr:to>
    <xdr:sp macro="" textlink="">
      <xdr:nvSpPr>
        <xdr:cNvPr id="3" name="TextBox 2"/>
        <xdr:cNvSpPr txBox="1"/>
      </xdr:nvSpPr>
      <xdr:spPr>
        <a:xfrm>
          <a:off x="4924425" y="3714749"/>
          <a:ext cx="2895600" cy="124777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quadratic looks better. The R-square value is high, and the scatterplot of residuals versus fitted appears to be a random swarm. It's difficult, though, to give much economic meaning to the coefficient, -11.33, of the squared term.</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22</xdr:row>
      <xdr:rowOff>0</xdr:rowOff>
    </xdr:from>
    <xdr:to>
      <xdr:col>4</xdr:col>
      <xdr:colOff>762000</xdr:colOff>
      <xdr:row>41</xdr:row>
      <xdr:rowOff>98425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247651</xdr:colOff>
      <xdr:row>23</xdr:row>
      <xdr:rowOff>76200</xdr:rowOff>
    </xdr:from>
    <xdr:to>
      <xdr:col>8</xdr:col>
      <xdr:colOff>733426</xdr:colOff>
      <xdr:row>30</xdr:row>
      <xdr:rowOff>104775</xdr:rowOff>
    </xdr:to>
    <xdr:sp macro="" textlink="">
      <xdr:nvSpPr>
        <xdr:cNvPr id="3" name="TextBox 2"/>
        <xdr:cNvSpPr txBox="1"/>
      </xdr:nvSpPr>
      <xdr:spPr>
        <a:xfrm>
          <a:off x="5172076" y="3790950"/>
          <a:ext cx="3028950" cy="1162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equation, with the cubed term added, is at best marginally better than the previous quadratic equation. Given that it's difficult to give much meaning to a cubed term, we prefer the quadratic equation on the previous 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5"/>
  <sheetViews>
    <sheetView tabSelected="1" workbookViewId="0"/>
  </sheetViews>
  <sheetFormatPr defaultRowHeight="15" x14ac:dyDescent="0.25"/>
  <cols>
    <col min="1" max="1" width="9.140625" style="2"/>
    <col min="2" max="2" width="22.5703125" style="1" bestFit="1" customWidth="1"/>
    <col min="3" max="3" width="10.7109375" style="1" customWidth="1"/>
    <col min="4" max="4" width="10.28515625" style="1" bestFit="1" customWidth="1"/>
    <col min="5" max="16384" width="9.140625" style="1"/>
  </cols>
  <sheetData>
    <row r="1" spans="1:4" x14ac:dyDescent="0.25">
      <c r="A1" s="8" t="s">
        <v>0</v>
      </c>
      <c r="B1" s="9" t="s">
        <v>89</v>
      </c>
      <c r="C1" s="3" t="s">
        <v>71</v>
      </c>
      <c r="D1" s="4" t="s">
        <v>72</v>
      </c>
    </row>
    <row r="2" spans="1:4" x14ac:dyDescent="0.25">
      <c r="A2" s="8">
        <v>1</v>
      </c>
      <c r="B2" s="4">
        <v>23</v>
      </c>
      <c r="C2" s="5">
        <f>A2^2</f>
        <v>1</v>
      </c>
      <c r="D2" s="5">
        <f>A2^3</f>
        <v>1</v>
      </c>
    </row>
    <row r="3" spans="1:4" x14ac:dyDescent="0.25">
      <c r="A3" s="8">
        <v>2</v>
      </c>
      <c r="B3" s="4">
        <v>156</v>
      </c>
      <c r="C3" s="5">
        <f t="shared" ref="C3:C25" si="0">A3^2</f>
        <v>4</v>
      </c>
      <c r="D3" s="5">
        <f t="shared" ref="D3:D25" si="1">A3^3</f>
        <v>8</v>
      </c>
    </row>
    <row r="4" spans="1:4" x14ac:dyDescent="0.25">
      <c r="A4" s="8">
        <v>3</v>
      </c>
      <c r="B4" s="4">
        <v>330</v>
      </c>
      <c r="C4" s="5">
        <f t="shared" si="0"/>
        <v>9</v>
      </c>
      <c r="D4" s="5">
        <f t="shared" si="1"/>
        <v>27</v>
      </c>
    </row>
    <row r="5" spans="1:4" x14ac:dyDescent="0.25">
      <c r="A5" s="8">
        <v>4</v>
      </c>
      <c r="B5" s="4">
        <v>482</v>
      </c>
      <c r="C5" s="5">
        <f t="shared" si="0"/>
        <v>16</v>
      </c>
      <c r="D5" s="5">
        <f t="shared" si="1"/>
        <v>64</v>
      </c>
    </row>
    <row r="6" spans="1:4" x14ac:dyDescent="0.25">
      <c r="A6" s="8">
        <v>5</v>
      </c>
      <c r="B6" s="4">
        <v>1209</v>
      </c>
      <c r="C6" s="5">
        <f t="shared" si="0"/>
        <v>25</v>
      </c>
      <c r="D6" s="5">
        <f t="shared" si="1"/>
        <v>125</v>
      </c>
    </row>
    <row r="7" spans="1:4" x14ac:dyDescent="0.25">
      <c r="A7" s="8">
        <v>6</v>
      </c>
      <c r="B7" s="4">
        <v>1756</v>
      </c>
      <c r="C7" s="5">
        <f t="shared" si="0"/>
        <v>36</v>
      </c>
      <c r="D7" s="5">
        <f t="shared" si="1"/>
        <v>216</v>
      </c>
    </row>
    <row r="8" spans="1:4" x14ac:dyDescent="0.25">
      <c r="A8" s="8">
        <v>7</v>
      </c>
      <c r="B8" s="4">
        <v>2000</v>
      </c>
      <c r="C8" s="5">
        <f t="shared" si="0"/>
        <v>49</v>
      </c>
      <c r="D8" s="5">
        <f t="shared" si="1"/>
        <v>343</v>
      </c>
    </row>
    <row r="9" spans="1:4" x14ac:dyDescent="0.25">
      <c r="A9" s="8">
        <v>8</v>
      </c>
      <c r="B9" s="4">
        <v>2512</v>
      </c>
      <c r="C9" s="5">
        <f t="shared" si="0"/>
        <v>64</v>
      </c>
      <c r="D9" s="5">
        <f t="shared" si="1"/>
        <v>512</v>
      </c>
    </row>
    <row r="10" spans="1:4" x14ac:dyDescent="0.25">
      <c r="A10" s="8">
        <v>9</v>
      </c>
      <c r="B10" s="4">
        <v>2366</v>
      </c>
      <c r="C10" s="5">
        <f t="shared" si="0"/>
        <v>81</v>
      </c>
      <c r="D10" s="5">
        <f t="shared" si="1"/>
        <v>729</v>
      </c>
    </row>
    <row r="11" spans="1:4" x14ac:dyDescent="0.25">
      <c r="A11" s="8">
        <v>10</v>
      </c>
      <c r="B11" s="4">
        <v>2942</v>
      </c>
      <c r="C11" s="5">
        <f t="shared" si="0"/>
        <v>100</v>
      </c>
      <c r="D11" s="5">
        <f t="shared" si="1"/>
        <v>1000</v>
      </c>
    </row>
    <row r="12" spans="1:4" x14ac:dyDescent="0.25">
      <c r="A12" s="8">
        <v>11</v>
      </c>
      <c r="B12" s="4">
        <v>2872</v>
      </c>
      <c r="C12" s="5">
        <f t="shared" si="0"/>
        <v>121</v>
      </c>
      <c r="D12" s="5">
        <f t="shared" si="1"/>
        <v>1331</v>
      </c>
    </row>
    <row r="13" spans="1:4" x14ac:dyDescent="0.25">
      <c r="A13" s="8">
        <v>12</v>
      </c>
      <c r="B13" s="4">
        <v>2937</v>
      </c>
      <c r="C13" s="5">
        <f t="shared" si="0"/>
        <v>144</v>
      </c>
      <c r="D13" s="5">
        <f t="shared" si="1"/>
        <v>1728</v>
      </c>
    </row>
    <row r="14" spans="1:4" x14ac:dyDescent="0.25">
      <c r="A14" s="8">
        <v>13</v>
      </c>
      <c r="B14" s="4">
        <v>3136</v>
      </c>
      <c r="C14" s="5">
        <f t="shared" si="0"/>
        <v>169</v>
      </c>
      <c r="D14" s="5">
        <f t="shared" si="1"/>
        <v>2197</v>
      </c>
    </row>
    <row r="15" spans="1:4" x14ac:dyDescent="0.25">
      <c r="A15" s="8">
        <v>14</v>
      </c>
      <c r="B15" s="4">
        <v>3241</v>
      </c>
      <c r="C15" s="5">
        <f t="shared" si="0"/>
        <v>196</v>
      </c>
      <c r="D15" s="5">
        <f t="shared" si="1"/>
        <v>2744</v>
      </c>
    </row>
    <row r="16" spans="1:4" x14ac:dyDescent="0.25">
      <c r="A16" s="8">
        <v>15</v>
      </c>
      <c r="B16" s="4">
        <v>3149</v>
      </c>
      <c r="C16" s="5">
        <f t="shared" si="0"/>
        <v>225</v>
      </c>
      <c r="D16" s="5">
        <f t="shared" si="1"/>
        <v>3375</v>
      </c>
    </row>
    <row r="17" spans="1:4" x14ac:dyDescent="0.25">
      <c r="A17" s="8">
        <v>16</v>
      </c>
      <c r="B17" s="4">
        <v>3524</v>
      </c>
      <c r="C17" s="5">
        <f t="shared" si="0"/>
        <v>256</v>
      </c>
      <c r="D17" s="5">
        <f t="shared" si="1"/>
        <v>4096</v>
      </c>
    </row>
    <row r="18" spans="1:4" x14ac:dyDescent="0.25">
      <c r="A18" s="8">
        <v>17</v>
      </c>
      <c r="B18" s="4">
        <v>3542</v>
      </c>
      <c r="C18" s="5">
        <f t="shared" si="0"/>
        <v>289</v>
      </c>
      <c r="D18" s="5">
        <f t="shared" si="1"/>
        <v>4913</v>
      </c>
    </row>
    <row r="19" spans="1:4" x14ac:dyDescent="0.25">
      <c r="A19" s="8">
        <v>18</v>
      </c>
      <c r="B19" s="4">
        <v>3312</v>
      </c>
      <c r="C19" s="5">
        <f t="shared" si="0"/>
        <v>324</v>
      </c>
      <c r="D19" s="5">
        <f t="shared" si="1"/>
        <v>5832</v>
      </c>
    </row>
    <row r="20" spans="1:4" x14ac:dyDescent="0.25">
      <c r="A20" s="8">
        <v>19</v>
      </c>
      <c r="B20" s="4">
        <v>3547</v>
      </c>
      <c r="C20" s="5">
        <f t="shared" si="0"/>
        <v>361</v>
      </c>
      <c r="D20" s="5">
        <f t="shared" si="1"/>
        <v>6859</v>
      </c>
    </row>
    <row r="21" spans="1:4" x14ac:dyDescent="0.25">
      <c r="A21" s="8">
        <v>20</v>
      </c>
      <c r="B21" s="4">
        <v>3376</v>
      </c>
      <c r="C21" s="5">
        <f t="shared" si="0"/>
        <v>400</v>
      </c>
      <c r="D21" s="5">
        <f t="shared" si="1"/>
        <v>8000</v>
      </c>
    </row>
    <row r="22" spans="1:4" x14ac:dyDescent="0.25">
      <c r="A22" s="8">
        <v>21</v>
      </c>
      <c r="B22" s="4">
        <v>3375</v>
      </c>
      <c r="C22" s="5">
        <f t="shared" si="0"/>
        <v>441</v>
      </c>
      <c r="D22" s="5">
        <f t="shared" si="1"/>
        <v>9261</v>
      </c>
    </row>
    <row r="23" spans="1:4" x14ac:dyDescent="0.25">
      <c r="A23" s="8">
        <v>22</v>
      </c>
      <c r="B23" s="4">
        <v>3403</v>
      </c>
      <c r="C23" s="5">
        <f t="shared" si="0"/>
        <v>484</v>
      </c>
      <c r="D23" s="5">
        <f t="shared" si="1"/>
        <v>10648</v>
      </c>
    </row>
    <row r="24" spans="1:4" x14ac:dyDescent="0.25">
      <c r="A24" s="8">
        <v>23</v>
      </c>
      <c r="B24" s="4">
        <v>3697</v>
      </c>
      <c r="C24" s="5">
        <f t="shared" si="0"/>
        <v>529</v>
      </c>
      <c r="D24" s="5">
        <f t="shared" si="1"/>
        <v>12167</v>
      </c>
    </row>
    <row r="25" spans="1:4" x14ac:dyDescent="0.25">
      <c r="A25" s="8">
        <v>24</v>
      </c>
      <c r="B25" s="4">
        <v>3495</v>
      </c>
      <c r="C25" s="5">
        <f t="shared" si="0"/>
        <v>576</v>
      </c>
      <c r="D25" s="5">
        <f t="shared" si="1"/>
        <v>13824</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2.75" x14ac:dyDescent="0.2"/>
  <cols>
    <col min="1" max="1" width="30.7109375" style="7"/>
    <col min="2" max="16384" width="30.7109375" style="6"/>
  </cols>
  <sheetData>
    <row r="1" spans="1:20" x14ac:dyDescent="0.2">
      <c r="A1" s="7" t="s">
        <v>7</v>
      </c>
      <c r="B1" s="6" t="s">
        <v>8</v>
      </c>
      <c r="C1" s="6" t="s">
        <v>80</v>
      </c>
      <c r="D1" s="6">
        <v>5</v>
      </c>
      <c r="E1" s="6" t="s">
        <v>81</v>
      </c>
      <c r="F1" s="6">
        <v>5</v>
      </c>
      <c r="G1" s="6" t="s">
        <v>82</v>
      </c>
      <c r="H1" s="6">
        <v>0</v>
      </c>
      <c r="I1" s="6" t="s">
        <v>83</v>
      </c>
      <c r="J1" s="6">
        <v>1</v>
      </c>
      <c r="K1" s="6" t="s">
        <v>84</v>
      </c>
      <c r="L1" s="6">
        <v>0</v>
      </c>
      <c r="M1" s="6" t="s">
        <v>85</v>
      </c>
      <c r="N1" s="6">
        <v>0</v>
      </c>
      <c r="O1" s="6" t="s">
        <v>86</v>
      </c>
      <c r="P1" s="6">
        <v>1</v>
      </c>
      <c r="Q1" s="6" t="s">
        <v>87</v>
      </c>
      <c r="R1" s="6">
        <v>0</v>
      </c>
      <c r="S1" s="6" t="s">
        <v>88</v>
      </c>
      <c r="T1" s="6">
        <v>0</v>
      </c>
    </row>
    <row r="2" spans="1:20" x14ac:dyDescent="0.2">
      <c r="A2" s="7" t="s">
        <v>9</v>
      </c>
      <c r="B2" s="6" t="s">
        <v>10</v>
      </c>
    </row>
    <row r="3" spans="1:20" x14ac:dyDescent="0.2">
      <c r="A3" s="7" t="s">
        <v>11</v>
      </c>
      <c r="B3" s="6" t="b">
        <f>IF(B10&gt;256,"TripUpST110AndEarlier",FALSE)</f>
        <v>0</v>
      </c>
    </row>
    <row r="4" spans="1:20" x14ac:dyDescent="0.2">
      <c r="A4" s="7" t="s">
        <v>12</v>
      </c>
      <c r="B4" s="6" t="s">
        <v>13</v>
      </c>
    </row>
    <row r="5" spans="1:20" x14ac:dyDescent="0.2">
      <c r="A5" s="7" t="s">
        <v>14</v>
      </c>
      <c r="B5" s="6" t="b">
        <v>1</v>
      </c>
    </row>
    <row r="6" spans="1:20" x14ac:dyDescent="0.2">
      <c r="A6" s="7" t="s">
        <v>15</v>
      </c>
      <c r="B6" s="6" t="b">
        <v>1</v>
      </c>
    </row>
    <row r="7" spans="1:20" x14ac:dyDescent="0.2">
      <c r="A7" s="7" t="s">
        <v>16</v>
      </c>
      <c r="B7" s="6">
        <f>Data!$A$1:$D$25</f>
        <v>1756</v>
      </c>
    </row>
    <row r="8" spans="1:20" x14ac:dyDescent="0.2">
      <c r="A8" s="7" t="s">
        <v>17</v>
      </c>
      <c r="B8" s="6">
        <v>1</v>
      </c>
    </row>
    <row r="9" spans="1:20" x14ac:dyDescent="0.2">
      <c r="A9" s="7" t="s">
        <v>18</v>
      </c>
      <c r="B9" s="6">
        <f>1</f>
        <v>1</v>
      </c>
    </row>
    <row r="10" spans="1:20" x14ac:dyDescent="0.2">
      <c r="A10" s="7" t="s">
        <v>19</v>
      </c>
      <c r="B10" s="6">
        <v>4</v>
      </c>
    </row>
    <row r="12" spans="1:20" x14ac:dyDescent="0.2">
      <c r="A12" s="7" t="s">
        <v>20</v>
      </c>
      <c r="B12" s="6" t="s">
        <v>73</v>
      </c>
      <c r="C12" s="6" t="s">
        <v>21</v>
      </c>
      <c r="D12" s="6" t="s">
        <v>22</v>
      </c>
      <c r="E12" s="6" t="b">
        <v>1</v>
      </c>
      <c r="F12" s="6">
        <v>0</v>
      </c>
      <c r="G12" s="6">
        <v>4</v>
      </c>
    </row>
    <row r="13" spans="1:20" x14ac:dyDescent="0.2">
      <c r="A13" s="7" t="s">
        <v>23</v>
      </c>
      <c r="B13" s="6">
        <f>Data!$A$1:$A$25</f>
        <v>12</v>
      </c>
    </row>
    <row r="14" spans="1:20" x14ac:dyDescent="0.2">
      <c r="A14" s="7" t="s">
        <v>24</v>
      </c>
    </row>
    <row r="15" spans="1:20" x14ac:dyDescent="0.2">
      <c r="A15" s="7" t="s">
        <v>25</v>
      </c>
      <c r="B15" s="6" t="s">
        <v>74</v>
      </c>
      <c r="C15" s="6" t="s">
        <v>26</v>
      </c>
      <c r="D15" s="6" t="s">
        <v>27</v>
      </c>
      <c r="E15" s="6" t="b">
        <v>1</v>
      </c>
      <c r="F15" s="6">
        <v>0</v>
      </c>
      <c r="G15" s="6">
        <v>4</v>
      </c>
    </row>
    <row r="16" spans="1:20" x14ac:dyDescent="0.2">
      <c r="A16" s="7" t="s">
        <v>28</v>
      </c>
      <c r="B16" s="6">
        <f>Data!$B$1:$B$25</f>
        <v>3149</v>
      </c>
    </row>
    <row r="17" spans="1:7" x14ac:dyDescent="0.2">
      <c r="A17" s="7" t="s">
        <v>29</v>
      </c>
    </row>
    <row r="18" spans="1:7" x14ac:dyDescent="0.2">
      <c r="A18" s="7" t="s">
        <v>30</v>
      </c>
      <c r="B18" s="6" t="s">
        <v>75</v>
      </c>
      <c r="C18" s="6" t="s">
        <v>31</v>
      </c>
      <c r="D18" s="6" t="s">
        <v>76</v>
      </c>
      <c r="E18" s="6" t="b">
        <v>1</v>
      </c>
      <c r="F18" s="6">
        <v>0</v>
      </c>
      <c r="G18" s="6">
        <v>4</v>
      </c>
    </row>
    <row r="19" spans="1:7" x14ac:dyDescent="0.2">
      <c r="A19" s="7" t="s">
        <v>32</v>
      </c>
      <c r="B19" s="6">
        <f>Data!$C$1:$C$25</f>
        <v>324</v>
      </c>
    </row>
    <row r="20" spans="1:7" x14ac:dyDescent="0.2">
      <c r="A20" s="7" t="s">
        <v>33</v>
      </c>
    </row>
    <row r="21" spans="1:7" x14ac:dyDescent="0.2">
      <c r="A21" s="7" t="s">
        <v>34</v>
      </c>
      <c r="B21" s="6" t="s">
        <v>77</v>
      </c>
      <c r="C21" s="6" t="s">
        <v>35</v>
      </c>
      <c r="D21" s="6" t="s">
        <v>78</v>
      </c>
      <c r="E21" s="6" t="b">
        <v>1</v>
      </c>
      <c r="F21" s="6">
        <v>0</v>
      </c>
      <c r="G21" s="6">
        <v>4</v>
      </c>
    </row>
    <row r="22" spans="1:7" x14ac:dyDescent="0.2">
      <c r="A22" s="7" t="s">
        <v>36</v>
      </c>
      <c r="B22" s="6">
        <f>Data!$D$1:$D$25</f>
        <v>9261</v>
      </c>
    </row>
    <row r="23" spans="1:7" x14ac:dyDescent="0.2">
      <c r="A23" s="7" t="s">
        <v>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ColWidth="12.7109375" defaultRowHeight="12.75" x14ac:dyDescent="0.2"/>
  <cols>
    <col min="1" max="1" width="14.140625" bestFit="1" customWidth="1"/>
    <col min="2" max="2" width="12.7109375" customWidth="1"/>
  </cols>
  <sheetData>
    <row r="1" spans="1:2" s="10" customFormat="1" ht="18" x14ac:dyDescent="0.25">
      <c r="A1" s="12" t="s">
        <v>38</v>
      </c>
      <c r="B1" s="15" t="s">
        <v>39</v>
      </c>
    </row>
    <row r="2" spans="1:2" s="10" customFormat="1" ht="11.25" x14ac:dyDescent="0.2">
      <c r="A2" s="13" t="s">
        <v>40</v>
      </c>
      <c r="B2" s="15" t="s">
        <v>41</v>
      </c>
    </row>
    <row r="3" spans="1:2" s="10" customFormat="1" ht="11.25" x14ac:dyDescent="0.2">
      <c r="A3" s="13" t="s">
        <v>42</v>
      </c>
      <c r="B3" s="15" t="s">
        <v>90</v>
      </c>
    </row>
    <row r="4" spans="1:2" s="10" customFormat="1" ht="11.25" x14ac:dyDescent="0.2">
      <c r="A4" s="13" t="s">
        <v>43</v>
      </c>
      <c r="B4" s="15" t="s">
        <v>91</v>
      </c>
    </row>
    <row r="5" spans="1:2" s="11" customFormat="1" ht="11.25" x14ac:dyDescent="0.2">
      <c r="A5" s="14" t="s">
        <v>44</v>
      </c>
      <c r="B5" s="16" t="s">
        <v>45</v>
      </c>
    </row>
    <row r="7" spans="1:2" ht="12.75" customHeight="1" x14ac:dyDescent="0.2"/>
    <row r="8" spans="1:2" ht="12.75" customHeight="1" x14ac:dyDescent="0.2"/>
    <row r="9" spans="1:2" ht="12.75" customHeight="1" x14ac:dyDescent="0.2"/>
    <row r="10" spans="1:2" ht="12.75" customHeight="1" x14ac:dyDescent="0.2"/>
    <row r="11" spans="1:2" ht="12.75" customHeight="1" x14ac:dyDescent="0.2"/>
    <row r="12" spans="1:2" ht="12.75" customHeight="1" x14ac:dyDescent="0.2"/>
    <row r="13" spans="1:2" ht="12.75" customHeight="1" x14ac:dyDescent="0.2"/>
    <row r="14" spans="1:2" ht="12.75" customHeight="1" x14ac:dyDescent="0.2"/>
    <row r="15" spans="1:2" ht="12.75" customHeight="1" x14ac:dyDescent="0.2"/>
    <row r="16" spans="1:2" ht="12.75" customHeight="1" x14ac:dyDescent="0.2"/>
    <row r="17" spans="1:2" ht="12.75" customHeight="1" x14ac:dyDescent="0.2"/>
    <row r="18" spans="1:2" ht="12.75" customHeight="1" x14ac:dyDescent="0.2"/>
    <row r="19" spans="1:2" ht="12.75" customHeight="1" x14ac:dyDescent="0.2"/>
    <row r="20" spans="1:2" ht="12.75" customHeight="1" x14ac:dyDescent="0.2"/>
    <row r="21" spans="1:2" ht="12.75" customHeight="1" x14ac:dyDescent="0.2"/>
    <row r="22" spans="1:2" ht="12.75" customHeight="1" x14ac:dyDescent="0.2"/>
    <row r="23" spans="1:2" ht="12.75" customHeight="1" x14ac:dyDescent="0.2"/>
    <row r="24" spans="1:2" ht="12.75" customHeight="1" x14ac:dyDescent="0.2"/>
    <row r="25" spans="1:2" ht="12.75" customHeight="1" x14ac:dyDescent="0.2"/>
    <row r="26" spans="1:2" ht="12.75" customHeight="1" x14ac:dyDescent="0.2"/>
    <row r="27" spans="1:2" ht="12.75" customHeight="1" x14ac:dyDescent="0.2">
      <c r="A27" s="26" t="s">
        <v>46</v>
      </c>
      <c r="B27" s="27">
        <f>_xll.StatCorrelationCoeff(ST_Month,ST_VCRSales)</f>
        <v>0.89659614160886181</v>
      </c>
    </row>
    <row r="28" spans="1:2" ht="12.75" customHeight="1" x14ac:dyDescent="0.2"/>
  </sheetData>
  <pageMargins left="0.7" right="0.7" top="0.75" bottom="0.75" header="0.3" footer="0.3"/>
  <pageSetup orientation="portrait" blackAndWhite="1"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7"/>
  <sheetViews>
    <sheetView showGridLines="0" workbookViewId="0"/>
  </sheetViews>
  <sheetFormatPr defaultColWidth="12.7109375" defaultRowHeight="12.75" x14ac:dyDescent="0.2"/>
  <cols>
    <col min="1" max="1" width="15.140625" bestFit="1" customWidth="1"/>
    <col min="2" max="2" width="20.5703125" bestFit="1" customWidth="1"/>
    <col min="3" max="7" width="12.7109375" customWidth="1"/>
  </cols>
  <sheetData>
    <row r="1" spans="1:7" s="10" customFormat="1" ht="18" x14ac:dyDescent="0.25">
      <c r="A1" s="12" t="s">
        <v>38</v>
      </c>
      <c r="B1" s="15" t="s">
        <v>39</v>
      </c>
    </row>
    <row r="2" spans="1:7" s="10" customFormat="1" ht="11.25" x14ac:dyDescent="0.2">
      <c r="A2" s="13" t="s">
        <v>40</v>
      </c>
      <c r="B2" s="15" t="s">
        <v>47</v>
      </c>
    </row>
    <row r="3" spans="1:7" s="10" customFormat="1" ht="11.25" x14ac:dyDescent="0.2">
      <c r="A3" s="13" t="s">
        <v>42</v>
      </c>
      <c r="B3" s="15" t="s">
        <v>90</v>
      </c>
    </row>
    <row r="4" spans="1:7" s="10" customFormat="1" ht="11.25" x14ac:dyDescent="0.2">
      <c r="A4" s="13" t="s">
        <v>43</v>
      </c>
      <c r="B4" s="15" t="s">
        <v>91</v>
      </c>
    </row>
    <row r="5" spans="1:7" s="11" customFormat="1" ht="11.25" x14ac:dyDescent="0.2">
      <c r="A5" s="14" t="s">
        <v>44</v>
      </c>
      <c r="B5" s="16" t="s">
        <v>48</v>
      </c>
    </row>
    <row r="7" spans="1:7" ht="12.75" customHeight="1" x14ac:dyDescent="0.2">
      <c r="A7" s="21"/>
      <c r="B7" s="18" t="s">
        <v>50</v>
      </c>
      <c r="C7" s="28" t="s">
        <v>1</v>
      </c>
      <c r="D7" s="18" t="s">
        <v>52</v>
      </c>
      <c r="E7" s="18" t="s">
        <v>53</v>
      </c>
    </row>
    <row r="8" spans="1:7" ht="12.75" customHeight="1" thickBot="1" x14ac:dyDescent="0.25">
      <c r="A8" s="22" t="s">
        <v>55</v>
      </c>
      <c r="B8" s="19" t="s">
        <v>51</v>
      </c>
      <c r="C8" s="29"/>
      <c r="D8" s="19" t="s">
        <v>1</v>
      </c>
      <c r="E8" s="19" t="s">
        <v>54</v>
      </c>
    </row>
    <row r="9" spans="1:7" ht="12.75" customHeight="1" thickTop="1" x14ac:dyDescent="0.2">
      <c r="A9" s="20"/>
      <c r="B9" s="23">
        <v>0.89659614160886181</v>
      </c>
      <c r="C9" s="23">
        <v>0.80388464114789826</v>
      </c>
      <c r="D9" s="23">
        <v>0.79497030665462087</v>
      </c>
      <c r="E9" s="24">
        <v>546.09501943373311</v>
      </c>
    </row>
    <row r="10" spans="1:7" ht="12.75" customHeight="1" x14ac:dyDescent="0.2"/>
    <row r="11" spans="1:7" ht="12.75" customHeight="1" x14ac:dyDescent="0.2">
      <c r="A11" s="21"/>
      <c r="B11" s="18" t="s">
        <v>56</v>
      </c>
      <c r="C11" s="18" t="s">
        <v>58</v>
      </c>
      <c r="D11" s="18" t="s">
        <v>60</v>
      </c>
      <c r="E11" s="28" t="s">
        <v>61</v>
      </c>
      <c r="F11" s="28" t="s">
        <v>62</v>
      </c>
    </row>
    <row r="12" spans="1:7" ht="12.75" customHeight="1" thickBot="1" x14ac:dyDescent="0.25">
      <c r="A12" s="22" t="s">
        <v>2</v>
      </c>
      <c r="B12" s="19" t="s">
        <v>57</v>
      </c>
      <c r="C12" s="19" t="s">
        <v>59</v>
      </c>
      <c r="D12" s="19" t="s">
        <v>59</v>
      </c>
      <c r="E12" s="29"/>
      <c r="F12" s="29"/>
    </row>
    <row r="13" spans="1:7" ht="12.75" customHeight="1" thickTop="1" x14ac:dyDescent="0.2">
      <c r="A13" s="20" t="s">
        <v>3</v>
      </c>
      <c r="B13" s="24">
        <v>1</v>
      </c>
      <c r="C13" s="24">
        <v>26893122.887826089</v>
      </c>
      <c r="D13" s="24">
        <v>26893122.887826089</v>
      </c>
      <c r="E13" s="23">
        <v>90.178873336437974</v>
      </c>
      <c r="F13" s="25">
        <v>3.0655557983320563E-9</v>
      </c>
    </row>
    <row r="14" spans="1:7" ht="12.75" customHeight="1" x14ac:dyDescent="0.2">
      <c r="A14" s="20" t="s">
        <v>4</v>
      </c>
      <c r="B14" s="24">
        <v>22</v>
      </c>
      <c r="C14" s="24">
        <v>6560834.945507247</v>
      </c>
      <c r="D14" s="24">
        <v>298219.7702503294</v>
      </c>
      <c r="E14" s="17"/>
      <c r="F14" s="17"/>
    </row>
    <row r="15" spans="1:7" ht="12.75" customHeight="1" x14ac:dyDescent="0.2"/>
    <row r="16" spans="1:7" ht="12.75" customHeight="1" x14ac:dyDescent="0.2">
      <c r="A16" s="21"/>
      <c r="B16" s="28" t="s">
        <v>5</v>
      </c>
      <c r="C16" s="18" t="s">
        <v>63</v>
      </c>
      <c r="D16" s="28" t="s">
        <v>65</v>
      </c>
      <c r="E16" s="28" t="s">
        <v>62</v>
      </c>
      <c r="F16" s="30" t="s">
        <v>79</v>
      </c>
      <c r="G16" s="30"/>
    </row>
    <row r="17" spans="1:7" ht="12.75" customHeight="1" thickBot="1" x14ac:dyDescent="0.25">
      <c r="A17" s="22" t="s">
        <v>49</v>
      </c>
      <c r="B17" s="29"/>
      <c r="C17" s="19" t="s">
        <v>64</v>
      </c>
      <c r="D17" s="29"/>
      <c r="E17" s="29"/>
      <c r="F17" s="19" t="s">
        <v>66</v>
      </c>
      <c r="G17" s="19" t="s">
        <v>67</v>
      </c>
    </row>
    <row r="18" spans="1:7" ht="12.75" customHeight="1" thickTop="1" x14ac:dyDescent="0.2">
      <c r="A18" s="20" t="s">
        <v>6</v>
      </c>
      <c r="B18" s="24">
        <v>604.38405797101404</v>
      </c>
      <c r="C18" s="24">
        <v>230.09740173146889</v>
      </c>
      <c r="D18" s="23">
        <v>2.6266444271993552</v>
      </c>
      <c r="E18" s="25">
        <v>1.540709995960862E-2</v>
      </c>
      <c r="F18" s="24">
        <v>127.19125352543011</v>
      </c>
      <c r="G18" s="24">
        <v>1081.576862416598</v>
      </c>
    </row>
    <row r="19" spans="1:7" ht="12.75" customHeight="1" x14ac:dyDescent="0.2">
      <c r="A19" s="20" t="s">
        <v>0</v>
      </c>
      <c r="B19" s="24">
        <v>152.92260869565212</v>
      </c>
      <c r="C19" s="24">
        <v>16.103463582351239</v>
      </c>
      <c r="D19" s="23">
        <v>9.496255753529276</v>
      </c>
      <c r="E19" s="25">
        <v>3.065555798332089E-9</v>
      </c>
      <c r="F19" s="24">
        <v>119.52606927224078</v>
      </c>
      <c r="G19" s="24">
        <v>186.31914811906344</v>
      </c>
    </row>
    <row r="20" spans="1:7" ht="12.75" customHeight="1" x14ac:dyDescent="0.2"/>
    <row r="21" spans="1:7" ht="12.75" customHeight="1" x14ac:dyDescent="0.2"/>
    <row r="22" spans="1:7" ht="12.75" customHeight="1" x14ac:dyDescent="0.2"/>
    <row r="23" spans="1:7" ht="12.75" customHeight="1" x14ac:dyDescent="0.2"/>
    <row r="24" spans="1:7" ht="12.75" customHeight="1" x14ac:dyDescent="0.2"/>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spans="1:4" ht="12.75" customHeight="1" x14ac:dyDescent="0.2"/>
    <row r="34" spans="1:4" ht="12.75" customHeight="1" x14ac:dyDescent="0.2"/>
    <row r="35" spans="1:4" ht="12.75" customHeight="1" x14ac:dyDescent="0.2"/>
    <row r="36" spans="1:4" ht="12.75" customHeight="1" x14ac:dyDescent="0.2"/>
    <row r="37" spans="1:4" ht="12.75" customHeight="1" x14ac:dyDescent="0.2"/>
    <row r="38" spans="1:4" ht="12.75" customHeight="1" x14ac:dyDescent="0.2"/>
    <row r="39" spans="1:4" ht="12.75" customHeight="1" x14ac:dyDescent="0.2"/>
    <row r="40" spans="1:4" ht="12.75" customHeight="1" x14ac:dyDescent="0.2"/>
    <row r="41" spans="1:4" ht="12.75" customHeight="1" x14ac:dyDescent="0.2"/>
    <row r="42" spans="1:4" ht="12.75" customHeight="1" x14ac:dyDescent="0.2">
      <c r="A42" s="21"/>
      <c r="B42" s="18"/>
      <c r="C42" s="18"/>
      <c r="D42" s="18"/>
    </row>
    <row r="43" spans="1:4" ht="12.75" customHeight="1" thickBot="1" x14ac:dyDescent="0.25">
      <c r="A43" s="22" t="s">
        <v>68</v>
      </c>
      <c r="B43" s="19" t="s">
        <v>89</v>
      </c>
      <c r="C43" s="19" t="s">
        <v>69</v>
      </c>
      <c r="D43" s="19" t="s">
        <v>70</v>
      </c>
    </row>
    <row r="44" spans="1:4" ht="12.75" customHeight="1" thickTop="1" x14ac:dyDescent="0.2">
      <c r="A44" s="20">
        <v>1</v>
      </c>
      <c r="B44" s="17">
        <v>23</v>
      </c>
      <c r="C44" s="17">
        <v>757.30666666666616</v>
      </c>
      <c r="D44" s="17">
        <v>-734.30666666666616</v>
      </c>
    </row>
    <row r="45" spans="1:4" ht="12.75" customHeight="1" x14ac:dyDescent="0.2">
      <c r="A45" s="20">
        <v>2</v>
      </c>
      <c r="B45" s="17">
        <v>156</v>
      </c>
      <c r="C45" s="17">
        <v>910.22927536231828</v>
      </c>
      <c r="D45" s="17">
        <v>-754.22927536231828</v>
      </c>
    </row>
    <row r="46" spans="1:4" ht="12.75" customHeight="1" x14ac:dyDescent="0.2">
      <c r="A46" s="20">
        <v>3</v>
      </c>
      <c r="B46" s="17">
        <v>330</v>
      </c>
      <c r="C46" s="17">
        <v>1063.1518840579704</v>
      </c>
      <c r="D46" s="17">
        <v>-733.15188405797039</v>
      </c>
    </row>
    <row r="47" spans="1:4" ht="12.75" customHeight="1" x14ac:dyDescent="0.2">
      <c r="A47" s="20">
        <v>4</v>
      </c>
      <c r="B47" s="17">
        <v>482</v>
      </c>
      <c r="C47" s="17">
        <v>1216.0744927536225</v>
      </c>
      <c r="D47" s="17">
        <v>-734.07449275362251</v>
      </c>
    </row>
    <row r="48" spans="1:4" ht="12.75" customHeight="1" x14ac:dyDescent="0.2">
      <c r="A48" s="20">
        <v>5</v>
      </c>
      <c r="B48" s="17">
        <v>1209</v>
      </c>
      <c r="C48" s="17">
        <v>1368.9971014492746</v>
      </c>
      <c r="D48" s="17">
        <v>-159.99710144927462</v>
      </c>
    </row>
    <row r="49" spans="1:4" ht="12.75" customHeight="1" x14ac:dyDescent="0.2">
      <c r="A49" s="20">
        <v>6</v>
      </c>
      <c r="B49" s="17">
        <v>1756</v>
      </c>
      <c r="C49" s="17">
        <v>1521.9197101449267</v>
      </c>
      <c r="D49" s="17">
        <v>234.08028985507326</v>
      </c>
    </row>
    <row r="50" spans="1:4" ht="12.75" customHeight="1" x14ac:dyDescent="0.2">
      <c r="A50" s="20">
        <v>7</v>
      </c>
      <c r="B50" s="17">
        <v>2000</v>
      </c>
      <c r="C50" s="17">
        <v>1674.8423188405789</v>
      </c>
      <c r="D50" s="17">
        <v>325.15768115942114</v>
      </c>
    </row>
    <row r="51" spans="1:4" ht="12.75" customHeight="1" x14ac:dyDescent="0.2">
      <c r="A51" s="20">
        <v>8</v>
      </c>
      <c r="B51" s="17">
        <v>2512</v>
      </c>
      <c r="C51" s="17">
        <v>1827.764927536231</v>
      </c>
      <c r="D51" s="17">
        <v>684.23507246376903</v>
      </c>
    </row>
    <row r="52" spans="1:4" ht="12.75" customHeight="1" x14ac:dyDescent="0.2">
      <c r="A52" s="20">
        <v>9</v>
      </c>
      <c r="B52" s="17">
        <v>2366</v>
      </c>
      <c r="C52" s="17">
        <v>1980.6875362318831</v>
      </c>
      <c r="D52" s="17">
        <v>385.31246376811691</v>
      </c>
    </row>
    <row r="53" spans="1:4" ht="12.75" customHeight="1" x14ac:dyDescent="0.2">
      <c r="A53" s="20">
        <v>10</v>
      </c>
      <c r="B53" s="17">
        <v>2942</v>
      </c>
      <c r="C53" s="17">
        <v>2133.6101449275352</v>
      </c>
      <c r="D53" s="17">
        <v>808.3898550724648</v>
      </c>
    </row>
    <row r="54" spans="1:4" ht="12.75" customHeight="1" x14ac:dyDescent="0.2">
      <c r="A54" s="20">
        <v>11</v>
      </c>
      <c r="B54" s="17">
        <v>2872</v>
      </c>
      <c r="C54" s="17">
        <v>2286.5327536231871</v>
      </c>
      <c r="D54" s="17">
        <v>585.46724637681291</v>
      </c>
    </row>
    <row r="55" spans="1:4" ht="12.75" customHeight="1" x14ac:dyDescent="0.2">
      <c r="A55" s="20">
        <v>12</v>
      </c>
      <c r="B55" s="17">
        <v>2937</v>
      </c>
      <c r="C55" s="17">
        <v>2439.4553623188394</v>
      </c>
      <c r="D55" s="17">
        <v>497.54463768116057</v>
      </c>
    </row>
    <row r="56" spans="1:4" ht="12.75" customHeight="1" x14ac:dyDescent="0.2">
      <c r="A56" s="20">
        <v>13</v>
      </c>
      <c r="B56" s="17">
        <v>3136</v>
      </c>
      <c r="C56" s="17">
        <v>2592.3779710144918</v>
      </c>
      <c r="D56" s="17">
        <v>543.62202898550822</v>
      </c>
    </row>
    <row r="57" spans="1:4" ht="12.75" customHeight="1" x14ac:dyDescent="0.2">
      <c r="A57" s="20">
        <v>14</v>
      </c>
      <c r="B57" s="17">
        <v>3241</v>
      </c>
      <c r="C57" s="17">
        <v>2745.3005797101437</v>
      </c>
      <c r="D57" s="17">
        <v>495.69942028985633</v>
      </c>
    </row>
    <row r="58" spans="1:4" ht="12.75" customHeight="1" x14ac:dyDescent="0.2">
      <c r="A58" s="20">
        <v>15</v>
      </c>
      <c r="B58" s="17">
        <v>3149</v>
      </c>
      <c r="C58" s="17">
        <v>2898.2231884057956</v>
      </c>
      <c r="D58" s="17">
        <v>250.77681159420445</v>
      </c>
    </row>
    <row r="59" spans="1:4" ht="12.75" customHeight="1" x14ac:dyDescent="0.2">
      <c r="A59" s="20">
        <v>16</v>
      </c>
      <c r="B59" s="17">
        <v>3524</v>
      </c>
      <c r="C59" s="17">
        <v>3051.1457971014479</v>
      </c>
      <c r="D59" s="17">
        <v>472.8542028985521</v>
      </c>
    </row>
    <row r="60" spans="1:4" ht="12.75" customHeight="1" x14ac:dyDescent="0.2">
      <c r="A60" s="20">
        <v>17</v>
      </c>
      <c r="B60" s="17">
        <v>3542</v>
      </c>
      <c r="C60" s="17">
        <v>3204.0684057971002</v>
      </c>
      <c r="D60" s="17">
        <v>337.93159420289976</v>
      </c>
    </row>
    <row r="61" spans="1:4" ht="12.75" customHeight="1" x14ac:dyDescent="0.2">
      <c r="A61" s="20">
        <v>18</v>
      </c>
      <c r="B61" s="17">
        <v>3312</v>
      </c>
      <c r="C61" s="17">
        <v>3356.9910144927521</v>
      </c>
      <c r="D61" s="17">
        <v>-44.991014492752129</v>
      </c>
    </row>
    <row r="62" spans="1:4" ht="12.75" customHeight="1" x14ac:dyDescent="0.2">
      <c r="A62" s="20">
        <v>19</v>
      </c>
      <c r="B62" s="17">
        <v>3547</v>
      </c>
      <c r="C62" s="17">
        <v>3509.913623188404</v>
      </c>
      <c r="D62" s="17">
        <v>37.086376811595983</v>
      </c>
    </row>
    <row r="63" spans="1:4" ht="12.75" customHeight="1" x14ac:dyDescent="0.2">
      <c r="A63" s="20">
        <v>20</v>
      </c>
      <c r="B63" s="17">
        <v>3376</v>
      </c>
      <c r="C63" s="17">
        <v>3662.8362318840564</v>
      </c>
      <c r="D63" s="17">
        <v>-286.83623188405636</v>
      </c>
    </row>
    <row r="64" spans="1:4" ht="12.75" customHeight="1" x14ac:dyDescent="0.2">
      <c r="A64" s="20">
        <v>21</v>
      </c>
      <c r="B64" s="17">
        <v>3375</v>
      </c>
      <c r="C64" s="17">
        <v>3815.7588405797087</v>
      </c>
      <c r="D64" s="17">
        <v>-440.7588405797087</v>
      </c>
    </row>
    <row r="65" spans="1:4" ht="12.75" customHeight="1" x14ac:dyDescent="0.2">
      <c r="A65" s="20">
        <v>22</v>
      </c>
      <c r="B65" s="17">
        <v>3403</v>
      </c>
      <c r="C65" s="17">
        <v>3968.6814492753606</v>
      </c>
      <c r="D65" s="17">
        <v>-565.68144927536059</v>
      </c>
    </row>
    <row r="66" spans="1:4" ht="12.75" customHeight="1" x14ac:dyDescent="0.2">
      <c r="A66" s="20">
        <v>23</v>
      </c>
      <c r="B66" s="17">
        <v>3697</v>
      </c>
      <c r="C66" s="17">
        <v>4121.6040579710125</v>
      </c>
      <c r="D66" s="17">
        <v>-424.60405797101248</v>
      </c>
    </row>
    <row r="67" spans="1:4" ht="12.75" customHeight="1" x14ac:dyDescent="0.2">
      <c r="A67" s="20">
        <v>24</v>
      </c>
      <c r="B67" s="17">
        <v>3495</v>
      </c>
      <c r="C67" s="17">
        <v>4274.5266666666648</v>
      </c>
      <c r="D67" s="17">
        <v>-779.52666666666482</v>
      </c>
    </row>
  </sheetData>
  <mergeCells count="7">
    <mergeCell ref="C7:C8"/>
    <mergeCell ref="E11:E12"/>
    <mergeCell ref="F11:F12"/>
    <mergeCell ref="B16:B17"/>
    <mergeCell ref="D16:D17"/>
    <mergeCell ref="E16:E17"/>
    <mergeCell ref="F16:G16"/>
  </mergeCells>
  <pageMargins left="0.7" right="0.7" top="0.75" bottom="0.75" header="0.3" footer="0.3"/>
  <pageSetup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8"/>
  <sheetViews>
    <sheetView showGridLines="0" workbookViewId="0"/>
  </sheetViews>
  <sheetFormatPr defaultColWidth="12.7109375" defaultRowHeight="12.75" x14ac:dyDescent="0.2"/>
  <cols>
    <col min="1" max="1" width="15.140625" bestFit="1" customWidth="1"/>
    <col min="2" max="2" width="20.5703125" bestFit="1" customWidth="1"/>
    <col min="3" max="7" width="12.7109375" customWidth="1"/>
  </cols>
  <sheetData>
    <row r="1" spans="1:7" s="10" customFormat="1" ht="18" x14ac:dyDescent="0.25">
      <c r="A1" s="12" t="s">
        <v>38</v>
      </c>
      <c r="B1" s="15" t="s">
        <v>39</v>
      </c>
    </row>
    <row r="2" spans="1:7" s="10" customFormat="1" ht="11.25" x14ac:dyDescent="0.2">
      <c r="A2" s="13" t="s">
        <v>40</v>
      </c>
      <c r="B2" s="15" t="s">
        <v>47</v>
      </c>
    </row>
    <row r="3" spans="1:7" s="10" customFormat="1" ht="11.25" x14ac:dyDescent="0.2">
      <c r="A3" s="13" t="s">
        <v>42</v>
      </c>
      <c r="B3" s="15" t="s">
        <v>90</v>
      </c>
    </row>
    <row r="4" spans="1:7" s="10" customFormat="1" ht="11.25" x14ac:dyDescent="0.2">
      <c r="A4" s="13" t="s">
        <v>43</v>
      </c>
      <c r="B4" s="15" t="s">
        <v>91</v>
      </c>
    </row>
    <row r="5" spans="1:7" s="11" customFormat="1" ht="11.25" x14ac:dyDescent="0.2">
      <c r="A5" s="14" t="s">
        <v>44</v>
      </c>
      <c r="B5" s="16" t="s">
        <v>48</v>
      </c>
    </row>
    <row r="7" spans="1:7" ht="12.75" customHeight="1" x14ac:dyDescent="0.2">
      <c r="A7" s="21"/>
      <c r="B7" s="18" t="s">
        <v>50</v>
      </c>
      <c r="C7" s="28" t="s">
        <v>1</v>
      </c>
      <c r="D7" s="18" t="s">
        <v>52</v>
      </c>
      <c r="E7" s="18" t="s">
        <v>53</v>
      </c>
    </row>
    <row r="8" spans="1:7" ht="12.75" customHeight="1" thickBot="1" x14ac:dyDescent="0.25">
      <c r="A8" s="22" t="s">
        <v>55</v>
      </c>
      <c r="B8" s="19" t="s">
        <v>51</v>
      </c>
      <c r="C8" s="29"/>
      <c r="D8" s="19" t="s">
        <v>1</v>
      </c>
      <c r="E8" s="19" t="s">
        <v>54</v>
      </c>
    </row>
    <row r="9" spans="1:7" ht="12.75" customHeight="1" thickTop="1" x14ac:dyDescent="0.2">
      <c r="A9" s="20"/>
      <c r="B9" s="23">
        <v>0.98601238469092323</v>
      </c>
      <c r="C9" s="23">
        <v>0.9722204227638811</v>
      </c>
      <c r="D9" s="23">
        <v>0.96957474874139349</v>
      </c>
      <c r="E9" s="24">
        <v>210.36666464656756</v>
      </c>
    </row>
    <row r="10" spans="1:7" ht="12.75" customHeight="1" x14ac:dyDescent="0.2"/>
    <row r="11" spans="1:7" ht="12.75" customHeight="1" x14ac:dyDescent="0.2">
      <c r="A11" s="21"/>
      <c r="B11" s="18" t="s">
        <v>56</v>
      </c>
      <c r="C11" s="18" t="s">
        <v>58</v>
      </c>
      <c r="D11" s="18" t="s">
        <v>60</v>
      </c>
      <c r="E11" s="28" t="s">
        <v>61</v>
      </c>
      <c r="F11" s="28" t="s">
        <v>62</v>
      </c>
    </row>
    <row r="12" spans="1:7" ht="12.75" customHeight="1" thickBot="1" x14ac:dyDescent="0.25">
      <c r="A12" s="22" t="s">
        <v>2</v>
      </c>
      <c r="B12" s="19" t="s">
        <v>57</v>
      </c>
      <c r="C12" s="19" t="s">
        <v>59</v>
      </c>
      <c r="D12" s="19" t="s">
        <v>59</v>
      </c>
      <c r="E12" s="29"/>
      <c r="F12" s="29"/>
    </row>
    <row r="13" spans="1:7" ht="12.75" customHeight="1" thickTop="1" x14ac:dyDescent="0.2">
      <c r="A13" s="20" t="s">
        <v>3</v>
      </c>
      <c r="B13" s="24">
        <v>2</v>
      </c>
      <c r="C13" s="24">
        <v>32524621.027848385</v>
      </c>
      <c r="D13" s="24">
        <v>16262310.513924193</v>
      </c>
      <c r="E13" s="23">
        <v>367.47551455707264</v>
      </c>
      <c r="F13" s="25">
        <v>4.5616203500526235E-17</v>
      </c>
    </row>
    <row r="14" spans="1:7" ht="12.75" customHeight="1" x14ac:dyDescent="0.2">
      <c r="A14" s="20" t="s">
        <v>4</v>
      </c>
      <c r="B14" s="24">
        <v>21</v>
      </c>
      <c r="C14" s="24">
        <v>929336.80548494973</v>
      </c>
      <c r="D14" s="24">
        <v>44254.133594521416</v>
      </c>
      <c r="E14" s="17"/>
      <c r="F14" s="17"/>
    </row>
    <row r="15" spans="1:7" ht="12.75" customHeight="1" x14ac:dyDescent="0.2"/>
    <row r="16" spans="1:7" ht="12.75" customHeight="1" x14ac:dyDescent="0.2">
      <c r="A16" s="21"/>
      <c r="B16" s="28" t="s">
        <v>5</v>
      </c>
      <c r="C16" s="18" t="s">
        <v>63</v>
      </c>
      <c r="D16" s="28" t="s">
        <v>65</v>
      </c>
      <c r="E16" s="28" t="s">
        <v>62</v>
      </c>
      <c r="F16" s="30" t="s">
        <v>79</v>
      </c>
      <c r="G16" s="30"/>
    </row>
    <row r="17" spans="1:7" ht="12.75" customHeight="1" thickBot="1" x14ac:dyDescent="0.25">
      <c r="A17" s="22" t="s">
        <v>49</v>
      </c>
      <c r="B17" s="29"/>
      <c r="C17" s="19" t="s">
        <v>64</v>
      </c>
      <c r="D17" s="29"/>
      <c r="E17" s="29"/>
      <c r="F17" s="19" t="s">
        <v>66</v>
      </c>
      <c r="G17" s="19" t="s">
        <v>67</v>
      </c>
    </row>
    <row r="18" spans="1:7" ht="12.75" customHeight="1" thickTop="1" x14ac:dyDescent="0.2">
      <c r="A18" s="20" t="s">
        <v>6</v>
      </c>
      <c r="B18" s="24">
        <v>-623.26086956520885</v>
      </c>
      <c r="C18" s="24">
        <v>140.3569953743866</v>
      </c>
      <c r="D18" s="23">
        <v>-4.4405401234383088</v>
      </c>
      <c r="E18" s="25">
        <v>2.2661821492907903E-4</v>
      </c>
      <c r="F18" s="24">
        <v>-915.14922035015968</v>
      </c>
      <c r="G18" s="24">
        <v>-331.37251878025802</v>
      </c>
    </row>
    <row r="19" spans="1:7" ht="12.75" customHeight="1" x14ac:dyDescent="0.2">
      <c r="A19" s="20" t="s">
        <v>0</v>
      </c>
      <c r="B19" s="24">
        <v>436.22528428093392</v>
      </c>
      <c r="C19" s="24">
        <v>25.868785854424992</v>
      </c>
      <c r="D19" s="23">
        <v>16.862998006004805</v>
      </c>
      <c r="E19" s="25">
        <v>1.1028439708337322E-13</v>
      </c>
      <c r="F19" s="24">
        <v>382.42819907177659</v>
      </c>
      <c r="G19" s="24">
        <v>490.02236949009125</v>
      </c>
    </row>
    <row r="20" spans="1:7" ht="12.75" customHeight="1" x14ac:dyDescent="0.2">
      <c r="A20" s="20" t="s">
        <v>71</v>
      </c>
      <c r="B20" s="24">
        <v>-11.332107023411311</v>
      </c>
      <c r="C20" s="24">
        <v>1.0045593870210083</v>
      </c>
      <c r="D20" s="23">
        <v>-11.280674064493434</v>
      </c>
      <c r="E20" s="25">
        <v>2.256888318580771E-10</v>
      </c>
      <c r="F20" s="24">
        <v>-13.421202632511333</v>
      </c>
      <c r="G20" s="24">
        <v>-9.2430114143112885</v>
      </c>
    </row>
    <row r="21" spans="1:7" ht="12.75" customHeight="1" x14ac:dyDescent="0.2"/>
    <row r="22" spans="1:7" ht="12.75" customHeight="1" x14ac:dyDescent="0.2"/>
    <row r="23" spans="1:7" ht="12.75" customHeight="1" x14ac:dyDescent="0.2"/>
    <row r="24" spans="1:7" ht="12.75" customHeight="1" x14ac:dyDescent="0.2"/>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spans="1:4" ht="12.75" customHeight="1" x14ac:dyDescent="0.2"/>
    <row r="34" spans="1:4" ht="12.75" customHeight="1" x14ac:dyDescent="0.2"/>
    <row r="35" spans="1:4" ht="12.75" customHeight="1" x14ac:dyDescent="0.2"/>
    <row r="36" spans="1:4" ht="12.75" customHeight="1" x14ac:dyDescent="0.2"/>
    <row r="37" spans="1:4" ht="12.75" customHeight="1" x14ac:dyDescent="0.2"/>
    <row r="38" spans="1:4" ht="12.75" customHeight="1" x14ac:dyDescent="0.2"/>
    <row r="39" spans="1:4" ht="12.75" customHeight="1" x14ac:dyDescent="0.2"/>
    <row r="40" spans="1:4" ht="12.75" customHeight="1" x14ac:dyDescent="0.2"/>
    <row r="41" spans="1:4" ht="12.75" customHeight="1" x14ac:dyDescent="0.2"/>
    <row r="42" spans="1:4" ht="12.75" customHeight="1" x14ac:dyDescent="0.2"/>
    <row r="43" spans="1:4" ht="12.75" customHeight="1" x14ac:dyDescent="0.2">
      <c r="A43" s="21"/>
      <c r="B43" s="18"/>
      <c r="C43" s="18"/>
      <c r="D43" s="18"/>
    </row>
    <row r="44" spans="1:4" ht="12.75" customHeight="1" thickBot="1" x14ac:dyDescent="0.25">
      <c r="A44" s="22" t="s">
        <v>68</v>
      </c>
      <c r="B44" s="19" t="s">
        <v>89</v>
      </c>
      <c r="C44" s="19" t="s">
        <v>69</v>
      </c>
      <c r="D44" s="19" t="s">
        <v>70</v>
      </c>
    </row>
    <row r="45" spans="1:4" ht="12.75" customHeight="1" thickTop="1" x14ac:dyDescent="0.2">
      <c r="A45" s="20">
        <v>1</v>
      </c>
      <c r="B45" s="17">
        <v>23</v>
      </c>
      <c r="C45" s="17">
        <v>-198.36769230768624</v>
      </c>
      <c r="D45" s="17">
        <v>221.36769230768624</v>
      </c>
    </row>
    <row r="46" spans="1:4" ht="12.75" customHeight="1" x14ac:dyDescent="0.2">
      <c r="A46" s="20">
        <v>2</v>
      </c>
      <c r="B46" s="17">
        <v>156</v>
      </c>
      <c r="C46" s="17">
        <v>203.86127090301375</v>
      </c>
      <c r="D46" s="17">
        <v>-47.861270903013747</v>
      </c>
    </row>
    <row r="47" spans="1:4" ht="12.75" customHeight="1" x14ac:dyDescent="0.2">
      <c r="A47" s="20">
        <v>3</v>
      </c>
      <c r="B47" s="17">
        <v>330</v>
      </c>
      <c r="C47" s="17">
        <v>583.42602006689117</v>
      </c>
      <c r="D47" s="17">
        <v>-253.42602006689117</v>
      </c>
    </row>
    <row r="48" spans="1:4" ht="12.75" customHeight="1" x14ac:dyDescent="0.2">
      <c r="A48" s="20">
        <v>4</v>
      </c>
      <c r="B48" s="17">
        <v>482</v>
      </c>
      <c r="C48" s="17">
        <v>940.32655518394586</v>
      </c>
      <c r="D48" s="17">
        <v>-458.32655518394586</v>
      </c>
    </row>
    <row r="49" spans="1:4" ht="12.75" customHeight="1" x14ac:dyDescent="0.2">
      <c r="A49" s="20">
        <v>5</v>
      </c>
      <c r="B49" s="17">
        <v>1209</v>
      </c>
      <c r="C49" s="17">
        <v>1274.562876254178</v>
      </c>
      <c r="D49" s="17">
        <v>-65.562876254178036</v>
      </c>
    </row>
    <row r="50" spans="1:4" ht="12.75" customHeight="1" x14ac:dyDescent="0.2">
      <c r="A50" s="20">
        <v>6</v>
      </c>
      <c r="B50" s="17">
        <v>1756</v>
      </c>
      <c r="C50" s="17">
        <v>1586.1349832775875</v>
      </c>
      <c r="D50" s="17">
        <v>169.86501672241252</v>
      </c>
    </row>
    <row r="51" spans="1:4" ht="12.75" customHeight="1" x14ac:dyDescent="0.2">
      <c r="A51" s="20">
        <v>7</v>
      </c>
      <c r="B51" s="17">
        <v>2000</v>
      </c>
      <c r="C51" s="17">
        <v>1875.0428762541744</v>
      </c>
      <c r="D51" s="17">
        <v>124.95712374582558</v>
      </c>
    </row>
    <row r="52" spans="1:4" ht="12.75" customHeight="1" x14ac:dyDescent="0.2">
      <c r="A52" s="20">
        <v>8</v>
      </c>
      <c r="B52" s="17">
        <v>2512</v>
      </c>
      <c r="C52" s="17">
        <v>2141.2865551839386</v>
      </c>
      <c r="D52" s="17">
        <v>370.71344481606138</v>
      </c>
    </row>
    <row r="53" spans="1:4" ht="12.75" customHeight="1" x14ac:dyDescent="0.2">
      <c r="A53" s="20">
        <v>9</v>
      </c>
      <c r="B53" s="17">
        <v>2366</v>
      </c>
      <c r="C53" s="17">
        <v>2384.8660200668801</v>
      </c>
      <c r="D53" s="17">
        <v>-18.866020066880083</v>
      </c>
    </row>
    <row r="54" spans="1:4" ht="12.75" customHeight="1" x14ac:dyDescent="0.2">
      <c r="A54" s="20">
        <v>10</v>
      </c>
      <c r="B54" s="17">
        <v>2942</v>
      </c>
      <c r="C54" s="17">
        <v>2605.7812709029995</v>
      </c>
      <c r="D54" s="17">
        <v>336.21872909700051</v>
      </c>
    </row>
    <row r="55" spans="1:4" ht="12.75" customHeight="1" x14ac:dyDescent="0.2">
      <c r="A55" s="20">
        <v>11</v>
      </c>
      <c r="B55" s="17">
        <v>2872</v>
      </c>
      <c r="C55" s="17">
        <v>2804.0323076922959</v>
      </c>
      <c r="D55" s="17">
        <v>67.967692307704056</v>
      </c>
    </row>
    <row r="56" spans="1:4" ht="12.75" customHeight="1" x14ac:dyDescent="0.2">
      <c r="A56" s="20">
        <v>12</v>
      </c>
      <c r="B56" s="17">
        <v>2937</v>
      </c>
      <c r="C56" s="17">
        <v>2979.6191304347694</v>
      </c>
      <c r="D56" s="17">
        <v>-42.619130434769431</v>
      </c>
    </row>
    <row r="57" spans="1:4" ht="12.75" customHeight="1" x14ac:dyDescent="0.2">
      <c r="A57" s="20">
        <v>13</v>
      </c>
      <c r="B57" s="17">
        <v>3136</v>
      </c>
      <c r="C57" s="17">
        <v>3132.5417391304209</v>
      </c>
      <c r="D57" s="17">
        <v>3.458260869579135</v>
      </c>
    </row>
    <row r="58" spans="1:4" ht="12.75" customHeight="1" x14ac:dyDescent="0.2">
      <c r="A58" s="20">
        <v>14</v>
      </c>
      <c r="B58" s="17">
        <v>3241</v>
      </c>
      <c r="C58" s="17">
        <v>3262.8001337792493</v>
      </c>
      <c r="D58" s="17">
        <v>-21.800133779249336</v>
      </c>
    </row>
    <row r="59" spans="1:4" ht="12.75" customHeight="1" x14ac:dyDescent="0.2">
      <c r="A59" s="20">
        <v>15</v>
      </c>
      <c r="B59" s="17">
        <v>3149</v>
      </c>
      <c r="C59" s="17">
        <v>3370.3943143812548</v>
      </c>
      <c r="D59" s="17">
        <v>-221.39431438125484</v>
      </c>
    </row>
    <row r="60" spans="1:4" ht="12.75" customHeight="1" x14ac:dyDescent="0.2">
      <c r="A60" s="20">
        <v>16</v>
      </c>
      <c r="B60" s="17">
        <v>3524</v>
      </c>
      <c r="C60" s="17">
        <v>3455.3242809364383</v>
      </c>
      <c r="D60" s="17">
        <v>68.675719063561701</v>
      </c>
    </row>
    <row r="61" spans="1:4" ht="12.75" customHeight="1" x14ac:dyDescent="0.2">
      <c r="A61" s="20">
        <v>17</v>
      </c>
      <c r="B61" s="17">
        <v>3542</v>
      </c>
      <c r="C61" s="17">
        <v>3517.5900334447988</v>
      </c>
      <c r="D61" s="17">
        <v>24.409966555201208</v>
      </c>
    </row>
    <row r="62" spans="1:4" ht="12.75" customHeight="1" x14ac:dyDescent="0.2">
      <c r="A62" s="20">
        <v>18</v>
      </c>
      <c r="B62" s="17">
        <v>3312</v>
      </c>
      <c r="C62" s="17">
        <v>3557.1915719063372</v>
      </c>
      <c r="D62" s="17">
        <v>-245.19157190633723</v>
      </c>
    </row>
    <row r="63" spans="1:4" ht="12.75" customHeight="1" x14ac:dyDescent="0.2">
      <c r="A63" s="20">
        <v>19</v>
      </c>
      <c r="B63" s="17">
        <v>3547</v>
      </c>
      <c r="C63" s="17">
        <v>3574.1288963210523</v>
      </c>
      <c r="D63" s="17">
        <v>-27.128896321052252</v>
      </c>
    </row>
    <row r="64" spans="1:4" ht="12.75" customHeight="1" x14ac:dyDescent="0.2">
      <c r="A64" s="20">
        <v>20</v>
      </c>
      <c r="B64" s="17">
        <v>3376</v>
      </c>
      <c r="C64" s="17">
        <v>3568.4020066889452</v>
      </c>
      <c r="D64" s="17">
        <v>-192.40200668894522</v>
      </c>
    </row>
    <row r="65" spans="1:4" ht="12.75" customHeight="1" x14ac:dyDescent="0.2">
      <c r="A65" s="20">
        <v>21</v>
      </c>
      <c r="B65" s="17">
        <v>3375</v>
      </c>
      <c r="C65" s="17">
        <v>3540.0109030100157</v>
      </c>
      <c r="D65" s="17">
        <v>-165.01090301001568</v>
      </c>
    </row>
    <row r="66" spans="1:4" ht="12.75" customHeight="1" x14ac:dyDescent="0.2">
      <c r="A66" s="20">
        <v>22</v>
      </c>
      <c r="B66" s="17">
        <v>3403</v>
      </c>
      <c r="C66" s="17">
        <v>3488.9555852842632</v>
      </c>
      <c r="D66" s="17">
        <v>-85.955585284263179</v>
      </c>
    </row>
    <row r="67" spans="1:4" ht="12.75" customHeight="1" x14ac:dyDescent="0.2">
      <c r="A67" s="20">
        <v>23</v>
      </c>
      <c r="B67" s="17">
        <v>3697</v>
      </c>
      <c r="C67" s="17">
        <v>3415.2360535116877</v>
      </c>
      <c r="D67" s="17">
        <v>281.76394648831229</v>
      </c>
    </row>
    <row r="68" spans="1:4" ht="12.75" customHeight="1" x14ac:dyDescent="0.2">
      <c r="A68" s="20">
        <v>24</v>
      </c>
      <c r="B68" s="17">
        <v>3495</v>
      </c>
      <c r="C68" s="17">
        <v>3318.8523076922902</v>
      </c>
      <c r="D68" s="17">
        <v>176.1476923077098</v>
      </c>
    </row>
  </sheetData>
  <mergeCells count="7">
    <mergeCell ref="C7:C8"/>
    <mergeCell ref="E11:E12"/>
    <mergeCell ref="F11:F12"/>
    <mergeCell ref="B16:B17"/>
    <mergeCell ref="D16:D17"/>
    <mergeCell ref="E16:E17"/>
    <mergeCell ref="F16:G16"/>
  </mergeCells>
  <pageMargins left="0.7" right="0.7" top="0.75" bottom="0.75" header="0.3" footer="0.3"/>
  <pageSetup orientation="portrait" blackAndWhite="1"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9"/>
  <sheetViews>
    <sheetView showGridLines="0" workbookViewId="0"/>
  </sheetViews>
  <sheetFormatPr defaultColWidth="12.7109375" defaultRowHeight="12.75" x14ac:dyDescent="0.2"/>
  <cols>
    <col min="1" max="1" width="15.140625" bestFit="1" customWidth="1"/>
    <col min="2" max="2" width="20.5703125" bestFit="1" customWidth="1"/>
    <col min="3" max="7" width="12.7109375" customWidth="1"/>
  </cols>
  <sheetData>
    <row r="1" spans="1:7" s="10" customFormat="1" ht="18" x14ac:dyDescent="0.25">
      <c r="A1" s="12" t="s">
        <v>38</v>
      </c>
      <c r="B1" s="15" t="s">
        <v>39</v>
      </c>
    </row>
    <row r="2" spans="1:7" s="10" customFormat="1" ht="11.25" x14ac:dyDescent="0.2">
      <c r="A2" s="13" t="s">
        <v>40</v>
      </c>
      <c r="B2" s="15" t="s">
        <v>47</v>
      </c>
    </row>
    <row r="3" spans="1:7" s="10" customFormat="1" ht="11.25" x14ac:dyDescent="0.2">
      <c r="A3" s="13" t="s">
        <v>42</v>
      </c>
      <c r="B3" s="15" t="s">
        <v>90</v>
      </c>
    </row>
    <row r="4" spans="1:7" s="10" customFormat="1" ht="11.25" x14ac:dyDescent="0.2">
      <c r="A4" s="13" t="s">
        <v>43</v>
      </c>
      <c r="B4" s="15" t="s">
        <v>91</v>
      </c>
    </row>
    <row r="5" spans="1:7" s="11" customFormat="1" ht="11.25" x14ac:dyDescent="0.2">
      <c r="A5" s="14" t="s">
        <v>44</v>
      </c>
      <c r="B5" s="16" t="s">
        <v>48</v>
      </c>
    </row>
    <row r="7" spans="1:7" ht="12.75" customHeight="1" x14ac:dyDescent="0.2">
      <c r="A7" s="21"/>
      <c r="B7" s="18" t="s">
        <v>50</v>
      </c>
      <c r="C7" s="28" t="s">
        <v>1</v>
      </c>
      <c r="D7" s="18" t="s">
        <v>52</v>
      </c>
      <c r="E7" s="18" t="s">
        <v>53</v>
      </c>
    </row>
    <row r="8" spans="1:7" ht="12.75" customHeight="1" thickBot="1" x14ac:dyDescent="0.25">
      <c r="A8" s="22" t="s">
        <v>55</v>
      </c>
      <c r="B8" s="19" t="s">
        <v>51</v>
      </c>
      <c r="C8" s="29"/>
      <c r="D8" s="19" t="s">
        <v>1</v>
      </c>
      <c r="E8" s="19" t="s">
        <v>54</v>
      </c>
    </row>
    <row r="9" spans="1:7" ht="12.75" customHeight="1" thickTop="1" x14ac:dyDescent="0.2">
      <c r="A9" s="20"/>
      <c r="B9" s="23">
        <v>0.98776844115286411</v>
      </c>
      <c r="C9" s="23">
        <v>0.97568649333755919</v>
      </c>
      <c r="D9" s="23">
        <v>0.97203946733819302</v>
      </c>
      <c r="E9" s="24">
        <v>201.6659399434825</v>
      </c>
    </row>
    <row r="10" spans="1:7" ht="12.75" customHeight="1" x14ac:dyDescent="0.2"/>
    <row r="11" spans="1:7" ht="12.75" customHeight="1" x14ac:dyDescent="0.2">
      <c r="A11" s="21"/>
      <c r="B11" s="18" t="s">
        <v>56</v>
      </c>
      <c r="C11" s="18" t="s">
        <v>58</v>
      </c>
      <c r="D11" s="18" t="s">
        <v>60</v>
      </c>
      <c r="E11" s="28" t="s">
        <v>61</v>
      </c>
      <c r="F11" s="28" t="s">
        <v>62</v>
      </c>
    </row>
    <row r="12" spans="1:7" ht="12.75" customHeight="1" thickBot="1" x14ac:dyDescent="0.25">
      <c r="A12" s="22" t="s">
        <v>2</v>
      </c>
      <c r="B12" s="19" t="s">
        <v>57</v>
      </c>
      <c r="C12" s="19" t="s">
        <v>59</v>
      </c>
      <c r="D12" s="19" t="s">
        <v>59</v>
      </c>
      <c r="E12" s="29"/>
      <c r="F12" s="29"/>
    </row>
    <row r="13" spans="1:7" ht="12.75" customHeight="1" thickTop="1" x14ac:dyDescent="0.2">
      <c r="A13" s="20" t="s">
        <v>3</v>
      </c>
      <c r="B13" s="24">
        <v>3</v>
      </c>
      <c r="C13" s="24">
        <v>32640574.80666757</v>
      </c>
      <c r="D13" s="24">
        <v>10880191.602222523</v>
      </c>
      <c r="E13" s="23">
        <v>267.52934953223206</v>
      </c>
      <c r="F13" s="25">
        <v>2.6414367765976338E-16</v>
      </c>
    </row>
    <row r="14" spans="1:7" ht="12.75" customHeight="1" x14ac:dyDescent="0.2">
      <c r="A14" s="20" t="s">
        <v>4</v>
      </c>
      <c r="B14" s="24">
        <v>20</v>
      </c>
      <c r="C14" s="24">
        <v>813383.02666576579</v>
      </c>
      <c r="D14" s="24">
        <v>40669.15133328829</v>
      </c>
      <c r="E14" s="17"/>
      <c r="F14" s="17"/>
    </row>
    <row r="15" spans="1:7" ht="12.75" customHeight="1" x14ac:dyDescent="0.2"/>
    <row r="16" spans="1:7" ht="12.75" customHeight="1" x14ac:dyDescent="0.2">
      <c r="A16" s="21"/>
      <c r="B16" s="28" t="s">
        <v>5</v>
      </c>
      <c r="C16" s="18" t="s">
        <v>63</v>
      </c>
      <c r="D16" s="28" t="s">
        <v>65</v>
      </c>
      <c r="E16" s="28" t="s">
        <v>62</v>
      </c>
      <c r="F16" s="30" t="s">
        <v>79</v>
      </c>
      <c r="G16" s="30"/>
    </row>
    <row r="17" spans="1:7" ht="12.75" customHeight="1" thickBot="1" x14ac:dyDescent="0.25">
      <c r="A17" s="22" t="s">
        <v>49</v>
      </c>
      <c r="B17" s="29"/>
      <c r="C17" s="19" t="s">
        <v>64</v>
      </c>
      <c r="D17" s="29"/>
      <c r="E17" s="29"/>
      <c r="F17" s="19" t="s">
        <v>66</v>
      </c>
      <c r="G17" s="19" t="s">
        <v>67</v>
      </c>
    </row>
    <row r="18" spans="1:7" ht="12.75" customHeight="1" thickTop="1" x14ac:dyDescent="0.2">
      <c r="A18" s="20" t="s">
        <v>6</v>
      </c>
      <c r="B18" s="24">
        <v>-859.60210803683731</v>
      </c>
      <c r="C18" s="24">
        <v>194.15282668381232</v>
      </c>
      <c r="D18" s="23">
        <v>-4.4274509041104135</v>
      </c>
      <c r="E18" s="25">
        <v>2.5908293827736943E-4</v>
      </c>
      <c r="F18" s="24">
        <v>-1264.5978076826088</v>
      </c>
      <c r="G18" s="24">
        <v>-454.60640839106571</v>
      </c>
    </row>
    <row r="19" spans="1:7" ht="12.75" customHeight="1" x14ac:dyDescent="0.2">
      <c r="A19" s="20" t="s">
        <v>0</v>
      </c>
      <c r="B19" s="24">
        <v>539.29969107649231</v>
      </c>
      <c r="C19" s="24">
        <v>65.88868123913069</v>
      </c>
      <c r="D19" s="23">
        <v>8.1850126749267389</v>
      </c>
      <c r="E19" s="25">
        <v>8.1731179867209848E-8</v>
      </c>
      <c r="F19" s="24">
        <v>401.85831042311543</v>
      </c>
      <c r="G19" s="24">
        <v>676.74107172986919</v>
      </c>
    </row>
    <row r="20" spans="1:7" ht="12.75" customHeight="1" x14ac:dyDescent="0.2">
      <c r="A20" s="20" t="s">
        <v>71</v>
      </c>
      <c r="B20" s="24">
        <v>-21.432159949552442</v>
      </c>
      <c r="C20" s="24">
        <v>6.0585751532014109</v>
      </c>
      <c r="D20" s="23">
        <v>-3.5374918041954926</v>
      </c>
      <c r="E20" s="25">
        <v>2.0675091954101741E-3</v>
      </c>
      <c r="F20" s="24">
        <v>-34.070126261643601</v>
      </c>
      <c r="G20" s="24">
        <v>-8.7941936374612837</v>
      </c>
    </row>
    <row r="21" spans="1:7" ht="12.75" customHeight="1" x14ac:dyDescent="0.2">
      <c r="A21" s="20" t="s">
        <v>72</v>
      </c>
      <c r="B21" s="24">
        <v>0.26933474469700514</v>
      </c>
      <c r="C21" s="24">
        <v>0.15950800510436786</v>
      </c>
      <c r="D21" s="23">
        <v>1.6885343435947082</v>
      </c>
      <c r="E21" s="25">
        <v>0.10684085077012989</v>
      </c>
      <c r="F21" s="24">
        <v>-6.339312349699866E-2</v>
      </c>
      <c r="G21" s="24">
        <v>0.60206261289100893</v>
      </c>
    </row>
    <row r="22" spans="1:7" ht="12.75" customHeight="1" x14ac:dyDescent="0.2"/>
    <row r="23" spans="1:7" ht="12.75" customHeight="1" x14ac:dyDescent="0.2"/>
    <row r="24" spans="1:7" ht="12.75" customHeight="1" x14ac:dyDescent="0.2"/>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spans="1:4" ht="12.75" customHeight="1" x14ac:dyDescent="0.2"/>
    <row r="34" spans="1:4" ht="12.75" customHeight="1" x14ac:dyDescent="0.2"/>
    <row r="35" spans="1:4" ht="12.75" customHeight="1" x14ac:dyDescent="0.2"/>
    <row r="36" spans="1:4" ht="12.75" customHeight="1" x14ac:dyDescent="0.2"/>
    <row r="37" spans="1:4" ht="12.75" customHeight="1" x14ac:dyDescent="0.2"/>
    <row r="38" spans="1:4" ht="12.75" customHeight="1" x14ac:dyDescent="0.2"/>
    <row r="39" spans="1:4" ht="12.75" customHeight="1" x14ac:dyDescent="0.2"/>
    <row r="40" spans="1:4" ht="12.75" customHeight="1" x14ac:dyDescent="0.2"/>
    <row r="41" spans="1:4" ht="12.75" customHeight="1" x14ac:dyDescent="0.2"/>
    <row r="42" spans="1:4" ht="12.75" customHeight="1" x14ac:dyDescent="0.2"/>
    <row r="43" spans="1:4" ht="12.75" customHeight="1" x14ac:dyDescent="0.2"/>
    <row r="44" spans="1:4" ht="12.75" customHeight="1" x14ac:dyDescent="0.2">
      <c r="A44" s="21"/>
      <c r="B44" s="18"/>
      <c r="C44" s="18"/>
      <c r="D44" s="18"/>
    </row>
    <row r="45" spans="1:4" ht="12.75" customHeight="1" thickBot="1" x14ac:dyDescent="0.25">
      <c r="A45" s="22" t="s">
        <v>68</v>
      </c>
      <c r="B45" s="19" t="s">
        <v>89</v>
      </c>
      <c r="C45" s="19" t="s">
        <v>69</v>
      </c>
      <c r="D45" s="19" t="s">
        <v>70</v>
      </c>
    </row>
    <row r="46" spans="1:4" ht="12.75" customHeight="1" thickTop="1" x14ac:dyDescent="0.2">
      <c r="A46" s="20">
        <v>1</v>
      </c>
      <c r="B46" s="17">
        <v>23</v>
      </c>
      <c r="C46" s="17">
        <v>-341.46524216520044</v>
      </c>
      <c r="D46" s="17">
        <v>364.46524216520044</v>
      </c>
    </row>
    <row r="47" spans="1:4" ht="12.75" customHeight="1" x14ac:dyDescent="0.2">
      <c r="A47" s="20">
        <v>2</v>
      </c>
      <c r="B47" s="17">
        <v>156</v>
      </c>
      <c r="C47" s="17">
        <v>135.42331227551358</v>
      </c>
      <c r="D47" s="17">
        <v>20.576687724486419</v>
      </c>
    </row>
    <row r="48" spans="1:4" ht="12.75" customHeight="1" x14ac:dyDescent="0.2">
      <c r="A48" s="20">
        <v>3</v>
      </c>
      <c r="B48" s="17">
        <v>330</v>
      </c>
      <c r="C48" s="17">
        <v>572.67956375348672</v>
      </c>
      <c r="D48" s="17">
        <v>-242.67956375348672</v>
      </c>
    </row>
    <row r="49" spans="1:4" ht="12.75" customHeight="1" x14ac:dyDescent="0.2">
      <c r="A49" s="20">
        <v>4</v>
      </c>
      <c r="B49" s="17">
        <v>482</v>
      </c>
      <c r="C49" s="17">
        <v>971.91952073690118</v>
      </c>
      <c r="D49" s="17">
        <v>-489.91952073690118</v>
      </c>
    </row>
    <row r="50" spans="1:4" ht="12.75" customHeight="1" x14ac:dyDescent="0.2">
      <c r="A50" s="20">
        <v>5</v>
      </c>
      <c r="B50" s="17">
        <v>1209</v>
      </c>
      <c r="C50" s="17">
        <v>1334.7591916939389</v>
      </c>
      <c r="D50" s="17">
        <v>-125.75919169393887</v>
      </c>
    </row>
    <row r="51" spans="1:4" ht="12.75" customHeight="1" x14ac:dyDescent="0.2">
      <c r="A51" s="20">
        <v>6</v>
      </c>
      <c r="B51" s="17">
        <v>1756</v>
      </c>
      <c r="C51" s="17">
        <v>1662.8145850927817</v>
      </c>
      <c r="D51" s="17">
        <v>93.185414907218274</v>
      </c>
    </row>
    <row r="52" spans="1:4" ht="12.75" customHeight="1" x14ac:dyDescent="0.2">
      <c r="A52" s="20">
        <v>7</v>
      </c>
      <c r="B52" s="17">
        <v>2000</v>
      </c>
      <c r="C52" s="17">
        <v>1957.7017094016119</v>
      </c>
      <c r="D52" s="17">
        <v>42.298290598388121</v>
      </c>
    </row>
    <row r="53" spans="1:4" ht="12.75" customHeight="1" x14ac:dyDescent="0.2">
      <c r="A53" s="20">
        <v>8</v>
      </c>
      <c r="B53" s="17">
        <v>2512</v>
      </c>
      <c r="C53" s="17">
        <v>2221.0365730886115</v>
      </c>
      <c r="D53" s="17">
        <v>290.96342691138852</v>
      </c>
    </row>
    <row r="54" spans="1:4" ht="12.75" customHeight="1" x14ac:dyDescent="0.2">
      <c r="A54" s="20">
        <v>9</v>
      </c>
      <c r="B54" s="17">
        <v>2366</v>
      </c>
      <c r="C54" s="17">
        <v>2454.4351846219624</v>
      </c>
      <c r="D54" s="17">
        <v>-88.435184621962435</v>
      </c>
    </row>
    <row r="55" spans="1:4" ht="12.75" customHeight="1" x14ac:dyDescent="0.2">
      <c r="A55" s="20">
        <v>10</v>
      </c>
      <c r="B55" s="17">
        <v>2942</v>
      </c>
      <c r="C55" s="17">
        <v>2659.5135524698467</v>
      </c>
      <c r="D55" s="17">
        <v>282.48644753015333</v>
      </c>
    </row>
    <row r="56" spans="1:4" ht="12.75" customHeight="1" x14ac:dyDescent="0.2">
      <c r="A56" s="20">
        <v>11</v>
      </c>
      <c r="B56" s="17">
        <v>2872</v>
      </c>
      <c r="C56" s="17">
        <v>2837.8876851004466</v>
      </c>
      <c r="D56" s="17">
        <v>34.112314899553439</v>
      </c>
    </row>
    <row r="57" spans="1:4" ht="12.75" customHeight="1" x14ac:dyDescent="0.2">
      <c r="A57" s="20">
        <v>12</v>
      </c>
      <c r="B57" s="17">
        <v>2937</v>
      </c>
      <c r="C57" s="17">
        <v>2991.1735909819436</v>
      </c>
      <c r="D57" s="17">
        <v>-54.173590981943562</v>
      </c>
    </row>
    <row r="58" spans="1:4" ht="12.75" customHeight="1" x14ac:dyDescent="0.2">
      <c r="A58" s="20">
        <v>13</v>
      </c>
      <c r="B58" s="17">
        <v>3136</v>
      </c>
      <c r="C58" s="17">
        <v>3120.98727858252</v>
      </c>
      <c r="D58" s="17">
        <v>15.012721417479952</v>
      </c>
    </row>
    <row r="59" spans="1:4" ht="12.75" customHeight="1" x14ac:dyDescent="0.2">
      <c r="A59" s="20">
        <v>14</v>
      </c>
      <c r="B59" s="17">
        <v>3241</v>
      </c>
      <c r="C59" s="17">
        <v>3228.9447563703584</v>
      </c>
      <c r="D59" s="17">
        <v>12.055243629641609</v>
      </c>
    </row>
    <row r="60" spans="1:4" ht="12.75" customHeight="1" x14ac:dyDescent="0.2">
      <c r="A60" s="20">
        <v>15</v>
      </c>
      <c r="B60" s="17">
        <v>3149</v>
      </c>
      <c r="C60" s="17">
        <v>3316.6620328136401</v>
      </c>
      <c r="D60" s="17">
        <v>-167.66203281364005</v>
      </c>
    </row>
    <row r="61" spans="1:4" ht="12.75" customHeight="1" x14ac:dyDescent="0.2">
      <c r="A61" s="20">
        <v>16</v>
      </c>
      <c r="B61" s="17">
        <v>3524</v>
      </c>
      <c r="C61" s="17">
        <v>3385.7551163805474</v>
      </c>
      <c r="D61" s="17">
        <v>138.24488361945259</v>
      </c>
    </row>
    <row r="62" spans="1:4" ht="12.75" customHeight="1" x14ac:dyDescent="0.2">
      <c r="A62" s="20">
        <v>17</v>
      </c>
      <c r="B62" s="17">
        <v>3542</v>
      </c>
      <c r="C62" s="17">
        <v>3437.8400155392624</v>
      </c>
      <c r="D62" s="17">
        <v>104.15998446073763</v>
      </c>
    </row>
    <row r="63" spans="1:4" ht="12.75" customHeight="1" x14ac:dyDescent="0.2">
      <c r="A63" s="20">
        <v>18</v>
      </c>
      <c r="B63" s="17">
        <v>3312</v>
      </c>
      <c r="C63" s="17">
        <v>3474.5327387579669</v>
      </c>
      <c r="D63" s="17">
        <v>-162.53273875796685</v>
      </c>
    </row>
    <row r="64" spans="1:4" ht="12.75" customHeight="1" x14ac:dyDescent="0.2">
      <c r="A64" s="20">
        <v>19</v>
      </c>
      <c r="B64" s="17">
        <v>3547</v>
      </c>
      <c r="C64" s="17">
        <v>3497.4492945048432</v>
      </c>
      <c r="D64" s="17">
        <v>49.550705495156762</v>
      </c>
    </row>
    <row r="65" spans="1:4" ht="12.75" customHeight="1" x14ac:dyDescent="0.2">
      <c r="A65" s="20">
        <v>20</v>
      </c>
      <c r="B65" s="17">
        <v>3376</v>
      </c>
      <c r="C65" s="17">
        <v>3508.205691248073</v>
      </c>
      <c r="D65" s="17">
        <v>-132.20569124807298</v>
      </c>
    </row>
    <row r="66" spans="1:4" ht="12.75" customHeight="1" x14ac:dyDescent="0.2">
      <c r="A66" s="20">
        <v>21</v>
      </c>
      <c r="B66" s="17">
        <v>3375</v>
      </c>
      <c r="C66" s="17">
        <v>3508.4179374558385</v>
      </c>
      <c r="D66" s="17">
        <v>-133.41793745583846</v>
      </c>
    </row>
    <row r="67" spans="1:4" ht="12.75" customHeight="1" x14ac:dyDescent="0.2">
      <c r="A67" s="20">
        <v>22</v>
      </c>
      <c r="B67" s="17">
        <v>3403</v>
      </c>
      <c r="C67" s="17">
        <v>3499.702041596322</v>
      </c>
      <c r="D67" s="17">
        <v>-96.702041596322033</v>
      </c>
    </row>
    <row r="68" spans="1:4" ht="12.75" customHeight="1" x14ac:dyDescent="0.2">
      <c r="A68" s="20">
        <v>23</v>
      </c>
      <c r="B68" s="17">
        <v>3697</v>
      </c>
      <c r="C68" s="17">
        <v>3483.6740121377052</v>
      </c>
      <c r="D68" s="17">
        <v>213.32598786229482</v>
      </c>
    </row>
    <row r="69" spans="1:4" ht="12.75" customHeight="1" x14ac:dyDescent="0.2">
      <c r="A69" s="20">
        <v>24</v>
      </c>
      <c r="B69" s="17">
        <v>3495</v>
      </c>
      <c r="C69" s="17">
        <v>3461.9498575481703</v>
      </c>
      <c r="D69" s="17">
        <v>33.050142451829743</v>
      </c>
    </row>
  </sheetData>
  <mergeCells count="7">
    <mergeCell ref="C7:C8"/>
    <mergeCell ref="E11:E12"/>
    <mergeCell ref="F11:F12"/>
    <mergeCell ref="B16:B17"/>
    <mergeCell ref="D16:D17"/>
    <mergeCell ref="E16:E17"/>
    <mergeCell ref="F16:G16"/>
  </mergeCells>
  <pageMargins left="0.7" right="0.7" top="0.75" bottom="0.75" header="0.3" footer="0.3"/>
  <pageSetup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Data</vt:lpstr>
      <vt:lpstr>_STDS_DG2E463525</vt:lpstr>
      <vt:lpstr>Scatterplot</vt:lpstr>
      <vt:lpstr>Regression1</vt:lpstr>
      <vt:lpstr>Regression2</vt:lpstr>
      <vt:lpstr>Regression3</vt:lpstr>
      <vt:lpstr>ST_Month</vt:lpstr>
      <vt:lpstr>ST_Month2</vt:lpstr>
      <vt:lpstr>ST_Month3</vt:lpstr>
      <vt:lpstr>ST_VCRSales</vt:lpstr>
      <vt:lpstr>Regression1!StatToolsHeader</vt:lpstr>
      <vt:lpstr>Regression2!StatToolsHeader</vt:lpstr>
      <vt:lpstr>Regression3!StatToolsHeader</vt:lpstr>
      <vt:lpstr>Scatterplot!StatToolsHeader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J. Zappe, Ph.D.</dc:creator>
  <cp:lastModifiedBy>Chris Albright</cp:lastModifiedBy>
  <dcterms:created xsi:type="dcterms:W3CDTF">1998-08-20T14:47:03Z</dcterms:created>
  <dcterms:modified xsi:type="dcterms:W3CDTF">2014-02-12T19:55:08Z</dcterms:modified>
</cp:coreProperties>
</file>